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3F3E077-A420-4BB2-9719-127F017F2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" sheetId="1" r:id="rId1"/>
    <sheet name="Clubs" sheetId="3" r:id="rId2"/>
    <sheet name="Informes" sheetId="2" r:id="rId3"/>
  </sheets>
  <definedNames>
    <definedName name="_xlnm._FilterDatabase" localSheetId="1" hidden="1">Clubs!$B$17:$I$31</definedName>
  </definedNames>
  <calcPr calcId="191029"/>
</workbook>
</file>

<file path=xl/calcChain.xml><?xml version="1.0" encoding="utf-8"?>
<calcChain xmlns="http://schemas.openxmlformats.org/spreadsheetml/2006/main">
  <c r="I31" i="3" l="1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E36" i="2"/>
  <c r="D36" i="2"/>
  <c r="C36" i="2"/>
  <c r="F36" i="2" s="1"/>
  <c r="B36" i="2"/>
  <c r="E35" i="2"/>
  <c r="D35" i="2"/>
  <c r="C35" i="2"/>
  <c r="F35" i="2" s="1"/>
  <c r="B35" i="2"/>
  <c r="E34" i="2"/>
  <c r="D34" i="2"/>
  <c r="C34" i="2"/>
  <c r="F34" i="2" s="1"/>
  <c r="B34" i="2"/>
  <c r="F33" i="2"/>
  <c r="E33" i="2"/>
  <c r="D33" i="2"/>
  <c r="C33" i="2"/>
  <c r="B33" i="2"/>
  <c r="E32" i="2"/>
  <c r="D32" i="2"/>
  <c r="C32" i="2"/>
  <c r="F32" i="2" s="1"/>
  <c r="B32" i="2"/>
  <c r="E31" i="2"/>
  <c r="D31" i="2"/>
  <c r="C31" i="2"/>
  <c r="F31" i="2" s="1"/>
  <c r="B31" i="2"/>
  <c r="E30" i="2"/>
  <c r="D30" i="2"/>
  <c r="C30" i="2"/>
  <c r="F30" i="2" s="1"/>
  <c r="B30" i="2"/>
  <c r="F29" i="2"/>
  <c r="E29" i="2"/>
  <c r="D29" i="2"/>
  <c r="C29" i="2"/>
  <c r="B29" i="2"/>
  <c r="E28" i="2"/>
  <c r="D28" i="2"/>
  <c r="C28" i="2"/>
  <c r="F28" i="2" s="1"/>
  <c r="B28" i="2"/>
  <c r="E27" i="2"/>
  <c r="D27" i="2"/>
  <c r="C27" i="2"/>
  <c r="F27" i="2" s="1"/>
  <c r="B27" i="2"/>
  <c r="E26" i="2"/>
  <c r="D26" i="2"/>
  <c r="C26" i="2"/>
  <c r="F26" i="2" s="1"/>
  <c r="B26" i="2"/>
  <c r="E25" i="2"/>
  <c r="D25" i="2"/>
  <c r="C25" i="2"/>
  <c r="F25" i="2" s="1"/>
  <c r="B25" i="2"/>
  <c r="E24" i="2"/>
  <c r="D24" i="2"/>
  <c r="C24" i="2"/>
  <c r="F24" i="2" s="1"/>
  <c r="B24" i="2"/>
  <c r="E23" i="2"/>
  <c r="D23" i="2"/>
  <c r="C23" i="2"/>
  <c r="F23" i="2" s="1"/>
  <c r="B23" i="2"/>
  <c r="E22" i="2"/>
  <c r="D22" i="2"/>
  <c r="C22" i="2"/>
  <c r="F22" i="2" s="1"/>
  <c r="B22" i="2"/>
  <c r="L19" i="2"/>
  <c r="M19" i="2" s="1"/>
  <c r="K19" i="2"/>
  <c r="L18" i="2"/>
  <c r="M18" i="2" s="1"/>
  <c r="K18" i="2"/>
  <c r="G16" i="2"/>
  <c r="F16" i="2"/>
  <c r="E16" i="2"/>
  <c r="D16" i="2"/>
  <c r="C16" i="2"/>
  <c r="H16" i="2" s="1"/>
  <c r="B16" i="2"/>
  <c r="H15" i="2"/>
  <c r="G15" i="2"/>
  <c r="F15" i="2"/>
  <c r="E15" i="2"/>
  <c r="D15" i="2"/>
  <c r="C15" i="2"/>
  <c r="B15" i="2"/>
  <c r="K14" i="2"/>
  <c r="G14" i="2"/>
  <c r="F14" i="2"/>
  <c r="E14" i="2"/>
  <c r="D14" i="2"/>
  <c r="C14" i="2"/>
  <c r="H14" i="2" s="1"/>
  <c r="B14" i="2"/>
  <c r="K13" i="2"/>
  <c r="G13" i="2"/>
  <c r="F13" i="2"/>
  <c r="E13" i="2"/>
  <c r="D13" i="2"/>
  <c r="C13" i="2"/>
  <c r="H13" i="2" s="1"/>
  <c r="B13" i="2"/>
  <c r="K12" i="2"/>
  <c r="G12" i="2"/>
  <c r="F12" i="2"/>
  <c r="E12" i="2"/>
  <c r="D12" i="2"/>
  <c r="C12" i="2"/>
  <c r="H12" i="2" s="1"/>
  <c r="B12" i="2"/>
  <c r="K11" i="2"/>
  <c r="G11" i="2"/>
  <c r="F11" i="2"/>
  <c r="E11" i="2"/>
  <c r="D11" i="2"/>
  <c r="C11" i="2"/>
  <c r="H11" i="2" s="1"/>
  <c r="B11" i="2"/>
  <c r="K6" i="2"/>
  <c r="I6" i="2"/>
  <c r="G6" i="2"/>
  <c r="E6" i="2"/>
  <c r="C6" i="2"/>
  <c r="A6" i="2"/>
</calcChain>
</file>

<file path=xl/sharedStrings.xml><?xml version="1.0" encoding="utf-8"?>
<sst xmlns="http://schemas.openxmlformats.org/spreadsheetml/2006/main" count="1484" uniqueCount="365">
  <si>
    <t>TRIATLON CONCELLO DE RIBEIRA</t>
  </si>
  <si>
    <t>CTO XUNTA DE GALICIA DE TRIATLON SÚPER SPRINT- CIRCUÍTO SÚPER SPRINT CD/XV/JN-INCLUSIVO</t>
  </si>
  <si>
    <t>RIBEIRA</t>
  </si>
  <si>
    <t>06/09/2026</t>
  </si>
  <si>
    <t>Oficiais</t>
  </si>
  <si>
    <t>Xurado de competición:</t>
  </si>
  <si>
    <t>Tª auga:</t>
  </si>
  <si>
    <t>Xuíz árbitro: Monica Flores</t>
  </si>
  <si>
    <t>Angel Prado</t>
  </si>
  <si>
    <t>Tª Aire:</t>
  </si>
  <si>
    <t>Delegado Técnico: Angel Prado Alonso</t>
  </si>
  <si>
    <t>Javier Campos Peña</t>
  </si>
  <si>
    <t>Neopreno:</t>
  </si>
  <si>
    <t>OPCIONAL</t>
  </si>
  <si>
    <t>Juan Carlos Ageitos</t>
  </si>
  <si>
    <t>Junior Masc  ·  14 participantes</t>
  </si>
  <si>
    <t>Pos.</t>
  </si>
  <si>
    <t>Dorsal</t>
  </si>
  <si>
    <t>Nome e apelidos</t>
  </si>
  <si>
    <t>Club</t>
  </si>
  <si>
    <t>Tempo</t>
  </si>
  <si>
    <t>Pos. xeral</t>
  </si>
  <si>
    <t>Estado</t>
  </si>
  <si>
    <t>Inclusivo</t>
  </si>
  <si>
    <t>Pablo Joel Calderon Garcia</t>
  </si>
  <si>
    <t>CIDADE DE LUGO FLUVIAL</t>
  </si>
  <si>
    <t>00:24:23</t>
  </si>
  <si>
    <t>Finalizado</t>
  </si>
  <si>
    <t>NON</t>
  </si>
  <si>
    <t>Aaron Crende Lopez</t>
  </si>
  <si>
    <t>00:24:38</t>
  </si>
  <si>
    <t>Alvaro Cobelas Alvarez</t>
  </si>
  <si>
    <t>NATACION PABELLON OURENSE</t>
  </si>
  <si>
    <t>00:24:44</t>
  </si>
  <si>
    <t>Camilo Gazol Torres</t>
  </si>
  <si>
    <t>00:24:55</t>
  </si>
  <si>
    <t>Iago Prada Maroño</t>
  </si>
  <si>
    <t>A.D. FOGAR</t>
  </si>
  <si>
    <t>00:25:57</t>
  </si>
  <si>
    <t>Miguel Angel Caceres Nanguse</t>
  </si>
  <si>
    <t>00:26:36</t>
  </si>
  <si>
    <t>Daniel Rullan Ozuna</t>
  </si>
  <si>
    <t>00:26:50</t>
  </si>
  <si>
    <t>Pedro Iglesias Barros</t>
  </si>
  <si>
    <t>CLUB OLIMPICO DE VEDRA</t>
  </si>
  <si>
    <t>00:26:55</t>
  </si>
  <si>
    <t>Juan Bouzon Blanco</t>
  </si>
  <si>
    <t>TRIATLON ATLANTICO</t>
  </si>
  <si>
    <t>00:27:15</t>
  </si>
  <si>
    <t>Manuel Aboal Marques</t>
  </si>
  <si>
    <t>TRIATLON INFORHOUSE SANTIAGO</t>
  </si>
  <si>
    <t>00:27:27</t>
  </si>
  <si>
    <t>Alexandre Pomar Garcia</t>
  </si>
  <si>
    <t>00:27:55</t>
  </si>
  <si>
    <t>Aarón Calvar Fernández</t>
  </si>
  <si>
    <t>CLUB TRIATLON MAR DE VIGO</t>
  </si>
  <si>
    <t>00:31:11</t>
  </si>
  <si>
    <t>Xian Gonzalez Rodal</t>
  </si>
  <si>
    <t>Sin salida</t>
  </si>
  <si>
    <t>Santiago Silva Altamirano</t>
  </si>
  <si>
    <t>00:27:30</t>
  </si>
  <si>
    <t>Descalificado</t>
  </si>
  <si>
    <t>Junior Fem  ·  7 participantes</t>
  </si>
  <si>
    <t>Ines Fernandez Romero</t>
  </si>
  <si>
    <t>00:29:43</t>
  </si>
  <si>
    <t>Irea Adriana Alen Fernandez</t>
  </si>
  <si>
    <t>A.D. NAUTICO DE NARON</t>
  </si>
  <si>
    <t>00:29:48</t>
  </si>
  <si>
    <t>Inés Serantes Barreiro</t>
  </si>
  <si>
    <t>CLUB DEPORTIVO DELIKIA</t>
  </si>
  <si>
    <t>00:31:06</t>
  </si>
  <si>
    <t>Ana Villa Sempere</t>
  </si>
  <si>
    <t>00:32:42</t>
  </si>
  <si>
    <t>Ariadna Soto Meizoso</t>
  </si>
  <si>
    <t>TRIATLON FERROL</t>
  </si>
  <si>
    <t>00:36:39</t>
  </si>
  <si>
    <t>Nagore Otero Martínez</t>
  </si>
  <si>
    <t>CLUB TRIATLON POIO</t>
  </si>
  <si>
    <t>00:38:42</t>
  </si>
  <si>
    <t>SI</t>
  </si>
  <si>
    <t>Laura Rodríguez Peillet</t>
  </si>
  <si>
    <t>00:42:38</t>
  </si>
  <si>
    <t>Xuvenil Masculino  ·  26 participantes</t>
  </si>
  <si>
    <t>Luis Piña Consuegra</t>
  </si>
  <si>
    <t>00:24:10</t>
  </si>
  <si>
    <t>Lucas Prada Maroño</t>
  </si>
  <si>
    <t>David Antonio Emilian Bacaoanu</t>
  </si>
  <si>
    <t>00:24:48</t>
  </si>
  <si>
    <t>Alejandro Carrasco Garcia</t>
  </si>
  <si>
    <t>00:24:54</t>
  </si>
  <si>
    <t>Jesus Patiño Rios</t>
  </si>
  <si>
    <t>00:25:35</t>
  </si>
  <si>
    <t>Iago Costa Rodriguez</t>
  </si>
  <si>
    <t>00:25:43</t>
  </si>
  <si>
    <t>Ariel Soto Meizoso</t>
  </si>
  <si>
    <t>00:26:05</t>
  </si>
  <si>
    <t>Tomas Bautista Bugarin</t>
  </si>
  <si>
    <t>00:26:14</t>
  </si>
  <si>
    <t>Mauro Fuentes Sosa</t>
  </si>
  <si>
    <t>00:26:21</t>
  </si>
  <si>
    <t>Jorge Salgado Pouso</t>
  </si>
  <si>
    <t>00:26:32</t>
  </si>
  <si>
    <t>Felix Esperon Besada</t>
  </si>
  <si>
    <t>00:26:49</t>
  </si>
  <si>
    <t>Matias Cao Blanco</t>
  </si>
  <si>
    <t>00:26:53</t>
  </si>
  <si>
    <t>Krisztofer Rubio Pardo</t>
  </si>
  <si>
    <t>00:27:06</t>
  </si>
  <si>
    <t>Iago Álvarez Rodríguez</t>
  </si>
  <si>
    <t>00:27:09</t>
  </si>
  <si>
    <t>Martin Calvelo Perez</t>
  </si>
  <si>
    <t>00:27:19</t>
  </si>
  <si>
    <t>Artai Lopez Monteagudo</t>
  </si>
  <si>
    <t>00:28:15</t>
  </si>
  <si>
    <t>Diego Barros Campaña</t>
  </si>
  <si>
    <t>00:28:28</t>
  </si>
  <si>
    <t>Lino Souto Taboada</t>
  </si>
  <si>
    <t>00:28:50</t>
  </si>
  <si>
    <t>Nicolás Mato López</t>
  </si>
  <si>
    <t>00:29:59</t>
  </si>
  <si>
    <t>Iñigo Villanueva Moreira</t>
  </si>
  <si>
    <t>00:30:01</t>
  </si>
  <si>
    <t>Alejo Hernandez Naya</t>
  </si>
  <si>
    <t>CLUB TRIATLON BETANZOS</t>
  </si>
  <si>
    <t>00:30:50</t>
  </si>
  <si>
    <t>Alejandro Gonzalez Salgado</t>
  </si>
  <si>
    <t>00:31:47</t>
  </si>
  <si>
    <t>Guillermo Moure Carregal</t>
  </si>
  <si>
    <t>00:31:49</t>
  </si>
  <si>
    <t>Ángel Martínez Tenreiro</t>
  </si>
  <si>
    <t>00:32:26</t>
  </si>
  <si>
    <t>Daniel Blanco Gomez</t>
  </si>
  <si>
    <t>00:38:06</t>
  </si>
  <si>
    <t>Roque Montero Dios</t>
  </si>
  <si>
    <t>CLUB TRIATLON COMPOSTELA</t>
  </si>
  <si>
    <t>Retirado</t>
  </si>
  <si>
    <t>Xuvenil Femenino  ·  17 participantes</t>
  </si>
  <si>
    <t>Leire García Pico</t>
  </si>
  <si>
    <t>00:27:36</t>
  </si>
  <si>
    <t>Marta Muñiz Rama</t>
  </si>
  <si>
    <t>00:27:49</t>
  </si>
  <si>
    <t>Candela Lago Carbajales</t>
  </si>
  <si>
    <t>00:28:03</t>
  </si>
  <si>
    <t>Mariña Esmoris Varela</t>
  </si>
  <si>
    <t>00:28:42</t>
  </si>
  <si>
    <t>Claudia Moran Garcia</t>
  </si>
  <si>
    <t>00:29:33</t>
  </si>
  <si>
    <t>Sara Romero Galdo</t>
  </si>
  <si>
    <t>Irene Santomé García</t>
  </si>
  <si>
    <t>00:30:16</t>
  </si>
  <si>
    <t>Icia Castro Fandiño</t>
  </si>
  <si>
    <t>00:30:53</t>
  </si>
  <si>
    <t>Lucia Ros Gonzalez</t>
  </si>
  <si>
    <t>00:31:17</t>
  </si>
  <si>
    <t>Carla Gil Leis</t>
  </si>
  <si>
    <t>00:31:38</t>
  </si>
  <si>
    <t>Sara Torres Núñez</t>
  </si>
  <si>
    <t>Lola Villar Alvite</t>
  </si>
  <si>
    <t>00:33:51</t>
  </si>
  <si>
    <t>Alejandra Rodriguez Varela</t>
  </si>
  <si>
    <t>00:34:25</t>
  </si>
  <si>
    <t>Covadonga Suarez De La Riva</t>
  </si>
  <si>
    <t>00:35:05</t>
  </si>
  <si>
    <t>Ximena Pardo Viladoms</t>
  </si>
  <si>
    <t>INDEPENDIENTE</t>
  </si>
  <si>
    <t>Eugenia Vérez Seoane</t>
  </si>
  <si>
    <t>Sabela Perez Iglesias</t>
  </si>
  <si>
    <t>Cadete Masculino  ·  33 participantes</t>
  </si>
  <si>
    <t>Jeyden Jael Silva Guerrero</t>
  </si>
  <si>
    <t>00:24:39</t>
  </si>
  <si>
    <t>Adrian Canosa Fidalgo</t>
  </si>
  <si>
    <t>00:24:42</t>
  </si>
  <si>
    <t>Martín Otero Villadoniga</t>
  </si>
  <si>
    <t>00:24:43</t>
  </si>
  <si>
    <t>Mateo Bouzón Blanco</t>
  </si>
  <si>
    <t>00:24:46</t>
  </si>
  <si>
    <t>Alejandro Casal Alonso</t>
  </si>
  <si>
    <t>00:25:17</t>
  </si>
  <si>
    <t>Hugo Pita Pazos</t>
  </si>
  <si>
    <t>00:25:36</t>
  </si>
  <si>
    <t>Brais Rendo Barreiro</t>
  </si>
  <si>
    <t>00:25:54</t>
  </si>
  <si>
    <t>Airas Caamaño Fernandez</t>
  </si>
  <si>
    <t>00:26:00</t>
  </si>
  <si>
    <t>Jairo Gontan Iglesias</t>
  </si>
  <si>
    <t>00:26:10</t>
  </si>
  <si>
    <t>Hugo Piña Consuegra</t>
  </si>
  <si>
    <t>00:26:29</t>
  </si>
  <si>
    <t>Brais Ezama Segarra</t>
  </si>
  <si>
    <t>Nicolas Perez Ruiz</t>
  </si>
  <si>
    <t>00:26:57</t>
  </si>
  <si>
    <t>Roque Caneiro Fonticoba</t>
  </si>
  <si>
    <t>Miguel Benasach López</t>
  </si>
  <si>
    <t>00:27:07</t>
  </si>
  <si>
    <t>Diego Souto Andújar</t>
  </si>
  <si>
    <t>00:27:16</t>
  </si>
  <si>
    <t>Jorge Rodriguez Cotrofe</t>
  </si>
  <si>
    <t>00:27:17</t>
  </si>
  <si>
    <t>Samuel Vázquez Rodríguez</t>
  </si>
  <si>
    <t>00:27:18</t>
  </si>
  <si>
    <t>Anton Viña Lopez</t>
  </si>
  <si>
    <t>Martin Cid Rebollo</t>
  </si>
  <si>
    <t>00:28:04</t>
  </si>
  <si>
    <t>Pedro Rodriguez Maceiras</t>
  </si>
  <si>
    <t>00:28:21</t>
  </si>
  <si>
    <t>Manuel Martinez Perez</t>
  </si>
  <si>
    <t>00:28:24</t>
  </si>
  <si>
    <t>Miguel Abraldes Tejo</t>
  </si>
  <si>
    <t>00:28:26</t>
  </si>
  <si>
    <t>Beltran Lago Carbajales</t>
  </si>
  <si>
    <t>00:28:32</t>
  </si>
  <si>
    <t>Isaac Otero Pereira</t>
  </si>
  <si>
    <t>00:28:48</t>
  </si>
  <si>
    <t>Bruno Pintos Lopez</t>
  </si>
  <si>
    <t>CLUB TRIATLON VILALBA</t>
  </si>
  <si>
    <t>00:29:23</t>
  </si>
  <si>
    <t>Daniel Gianzo Gonzalez</t>
  </si>
  <si>
    <t>00:29:50</t>
  </si>
  <si>
    <t>Alvaro Iglesias Barros</t>
  </si>
  <si>
    <t>00:30:04</t>
  </si>
  <si>
    <t>Carlos Leston Uhia</t>
  </si>
  <si>
    <t>00:30:09</t>
  </si>
  <si>
    <t>Mauro Rey Carricoba</t>
  </si>
  <si>
    <t>00:31:05</t>
  </si>
  <si>
    <t>Jose Ignacio Malvarez Sulbaran</t>
  </si>
  <si>
    <t>00:34:05</t>
  </si>
  <si>
    <t>Alejandro Yera Regueira</t>
  </si>
  <si>
    <t>Alonso Ons Freire</t>
  </si>
  <si>
    <t>Carlos Casás Vázquez</t>
  </si>
  <si>
    <t>00:25:48</t>
  </si>
  <si>
    <t>Cadete Femenino  ·  21 participantes</t>
  </si>
  <si>
    <t>Lucia Ageitos Romero</t>
  </si>
  <si>
    <t>Irene Garcia Nebril</t>
  </si>
  <si>
    <t>00:27:53</t>
  </si>
  <si>
    <t>Martina Yubero Sanmartin</t>
  </si>
  <si>
    <t>00:28:22</t>
  </si>
  <si>
    <t>Alba Porto López</t>
  </si>
  <si>
    <t>00:28:27</t>
  </si>
  <si>
    <t>Noa Villadóniga Sanesteban</t>
  </si>
  <si>
    <t>Sofia Isabel Malvarez Sulbaran</t>
  </si>
  <si>
    <t>00:30:29</t>
  </si>
  <si>
    <t>Aloia Andrade Suarez</t>
  </si>
  <si>
    <t>00:31:18</t>
  </si>
  <si>
    <t>Nina Villar Abella</t>
  </si>
  <si>
    <t>00:31:20</t>
  </si>
  <si>
    <t>Lara Abelleira Gomez</t>
  </si>
  <si>
    <t>00:31:52</t>
  </si>
  <si>
    <t>Itziar Fernández Rivas</t>
  </si>
  <si>
    <t>00:34:26</t>
  </si>
  <si>
    <t>Micaela Docampo Navarro</t>
  </si>
  <si>
    <t>00:34:38</t>
  </si>
  <si>
    <t>Elvira Gomez Montero</t>
  </si>
  <si>
    <t>00:34:59</t>
  </si>
  <si>
    <t>Iria Barros Campaña</t>
  </si>
  <si>
    <t>00:35:27</t>
  </si>
  <si>
    <t>Xiana De La Fuente Mendez</t>
  </si>
  <si>
    <t>00:35:29</t>
  </si>
  <si>
    <t>Carla Iglesias Pego</t>
  </si>
  <si>
    <t>00:37:37</t>
  </si>
  <si>
    <t>Mara Pérez Domínguez</t>
  </si>
  <si>
    <t>00:40:32</t>
  </si>
  <si>
    <t>Xoana Rodil Illobre</t>
  </si>
  <si>
    <t>Maria Vázquez Paz</t>
  </si>
  <si>
    <t>Candela Dopazo Nuñez</t>
  </si>
  <si>
    <t>Carmen Díaz Pérez</t>
  </si>
  <si>
    <t>Ainhoa Dopico Pena</t>
  </si>
  <si>
    <t>INFORMES · TRIATLON CONCELLO DE RIBEIRA 2026</t>
  </si>
  <si>
    <t>DATOS BASE DOS INFORMES</t>
  </si>
  <si>
    <t>PosCat</t>
  </si>
  <si>
    <t>Nome</t>
  </si>
  <si>
    <t>PosXeral</t>
  </si>
  <si>
    <t>Sexo</t>
  </si>
  <si>
    <t>TempoSeg</t>
  </si>
  <si>
    <t>Junior Masc</t>
  </si>
  <si>
    <t>Masculino</t>
  </si>
  <si>
    <t>Resumo automático a partir da folla «Resultados» · sen modificar o seu contido</t>
  </si>
  <si>
    <t>PARTICIPANTES</t>
  </si>
  <si>
    <t>FINALIZADOS</t>
  </si>
  <si>
    <t>% FINALIZADOS</t>
  </si>
  <si>
    <t>CLUBS</t>
  </si>
  <si>
    <t>INCLUSIVOS</t>
  </si>
  <si>
    <t>INCIDENCIAS (DNS/DNF/DSQ)</t>
  </si>
  <si>
    <t>PARTICIPACIÓN E RESULTADOS POR CATEGORÍA</t>
  </si>
  <si>
    <t>ESTADO DOS PARTICIPANTES</t>
  </si>
  <si>
    <t>Categoría</t>
  </si>
  <si>
    <t>Total</t>
  </si>
  <si>
    <t>Finalizados</t>
  </si>
  <si>
    <t>Sin saída</t>
  </si>
  <si>
    <t>Retirados</t>
  </si>
  <si>
    <t>Descualif.</t>
  </si>
  <si>
    <t>Inclusivos</t>
  </si>
  <si>
    <t>% finisher</t>
  </si>
  <si>
    <t>Nº</t>
  </si>
  <si>
    <t>Junior Fem</t>
  </si>
  <si>
    <t>Xuvenil Masculino</t>
  </si>
  <si>
    <t>Xuvenil Femenino</t>
  </si>
  <si>
    <t>Cadete Masculino</t>
  </si>
  <si>
    <t>Cadete Femenino</t>
  </si>
  <si>
    <t>RESUMO POR SEXO</t>
  </si>
  <si>
    <t>Feminino</t>
  </si>
  <si>
    <t>RÁNKING DE CLUBS</t>
  </si>
  <si>
    <t>GAÑADORES POR CATEGORÍA</t>
  </si>
  <si>
    <t>Participantes</t>
  </si>
  <si>
    <t>Podios</t>
  </si>
  <si>
    <t>Vitorias</t>
  </si>
  <si>
    <t>TOP 10 TEMPOS DA PROBA</t>
  </si>
  <si>
    <t>TEMPOS POR CATEGORÍA</t>
  </si>
  <si>
    <t>Mellor tempo</t>
  </si>
  <si>
    <t>Tempo medio finalizados</t>
  </si>
  <si>
    <t>Dif. 1º-último</t>
  </si>
  <si>
    <t>00:26:34</t>
  </si>
  <si>
    <t>00:06:48</t>
  </si>
  <si>
    <t>00:34:28</t>
  </si>
  <si>
    <t>00:12:55</t>
  </si>
  <si>
    <t>00:28:02</t>
  </si>
  <si>
    <t>00:13:56</t>
  </si>
  <si>
    <t>00:30:51</t>
  </si>
  <si>
    <t>00:07:29</t>
  </si>
  <si>
    <t>00:27:34</t>
  </si>
  <si>
    <t>00:09:26</t>
  </si>
  <si>
    <t>00:32:28</t>
  </si>
  <si>
    <t>00:13:42</t>
  </si>
  <si>
    <t xml:space="preserve">Xuíz árbitro: Monica Flores </t>
  </si>
  <si>
    <t xml:space="preserve">Neopreno: </t>
  </si>
  <si>
    <t xml:space="preserve">Juan Carlos Ageitos </t>
  </si>
  <si>
    <t>CLASIFICACIÓN DE CLUBS</t>
  </si>
  <si>
    <t>POSTO</t>
  </si>
  <si>
    <t>CLUB</t>
  </si>
  <si>
    <t>JNM</t>
  </si>
  <si>
    <t>XVM</t>
  </si>
  <si>
    <t>CDM</t>
  </si>
  <si>
    <t>JNF</t>
  </si>
  <si>
    <t>XVF</t>
  </si>
  <si>
    <t>CDF</t>
  </si>
  <si>
    <t>TOTAL</t>
  </si>
  <si>
    <t>1º</t>
  </si>
  <si>
    <t>2º</t>
  </si>
  <si>
    <t>TRIATLÓN ATLÁNTICO</t>
  </si>
  <si>
    <t>3º</t>
  </si>
  <si>
    <t>4º</t>
  </si>
  <si>
    <t>5º</t>
  </si>
  <si>
    <t>AD FOGAR</t>
  </si>
  <si>
    <t>6º</t>
  </si>
  <si>
    <t>7º</t>
  </si>
  <si>
    <t>8º</t>
  </si>
  <si>
    <t>AD NÁUTICO DE NARÓN</t>
  </si>
  <si>
    <t>9º</t>
  </si>
  <si>
    <t>10º</t>
  </si>
  <si>
    <t>11º</t>
  </si>
  <si>
    <t>13º</t>
  </si>
  <si>
    <t>CLUB NATACIÓN PABELLÓN OURENSE</t>
  </si>
  <si>
    <t>14º</t>
  </si>
  <si>
    <t>CLUB TRIATLÓN POIO</t>
  </si>
  <si>
    <t>15º</t>
  </si>
  <si>
    <t>CTO XUNTA DE GALICiA DE TRIATLON SÚPER SPRINT- CIRCUÍTO SÚPER SPRINT CD/XV/JN-INCLUSIVO</t>
  </si>
  <si>
    <t>DSQ</t>
  </si>
  <si>
    <t>DNS</t>
  </si>
  <si>
    <t>Correr sin dorsal  obligatorio</t>
  </si>
  <si>
    <t>Junior Femenino Inclusivo</t>
  </si>
  <si>
    <t>Cto. Galego</t>
  </si>
  <si>
    <t>Juvenil  Masculino Inclusivo</t>
  </si>
  <si>
    <t>DNF</t>
  </si>
  <si>
    <t>Non facer o percorrido marcado</t>
  </si>
  <si>
    <t>Total Inscritos 118     No presentados: 9   No Finalizados: 3  Descalificados: 2</t>
  </si>
  <si>
    <t>DISTANCIA: Súper Sprint .- Natación 300m (1v)/ Ciclismo 7500 m (2v)/carreira a pé 1800 (1v)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</si>
</sst>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 x14ac:knownFonts="1">
    <font>
      <sz val="11"/>
      <name val="Carlito"/>
    </font>
    <font>
      <sz val="11"/>
      <color theme="1"/>
      <name val="Calibri"/>
      <family val="2"/>
      <scheme val="minor"/>
    </font>
    <font>
      <b/>
      <sz val="28"/>
      <color rgb="FF1D2B5B"/>
      <name val="Carlito"/>
    </font>
    <font>
      <b/>
      <sz val="15"/>
      <color rgb="FF0074B8"/>
      <name val="Carlito"/>
    </font>
    <font>
      <b/>
      <sz val="18"/>
      <name val="Carlito"/>
    </font>
    <font>
      <b/>
      <sz val="12"/>
      <name val="Carlito"/>
    </font>
    <font>
      <b/>
      <sz val="11"/>
      <name val="Carlito"/>
    </font>
    <font>
      <b/>
      <sz val="13"/>
      <color rgb="FF1F1F1F"/>
      <name val="Carlito"/>
    </font>
    <font>
      <b/>
      <sz val="11"/>
      <color rgb="FFFFFFFF"/>
      <name val="Carlito"/>
    </font>
    <font>
      <b/>
      <sz val="11"/>
      <color rgb="FF1F4E78"/>
      <name val="Carlito"/>
    </font>
    <font>
      <b/>
      <sz val="20"/>
      <color rgb="FFFFFFFF"/>
      <name val="Carlito"/>
    </font>
    <font>
      <i/>
      <sz val="11"/>
      <color rgb="FF666666"/>
      <name val="Carlito"/>
    </font>
    <font>
      <b/>
      <sz val="19"/>
      <color rgb="FF1F1F1F"/>
      <name val="Carlito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rlito"/>
      <family val="2"/>
    </font>
    <font>
      <b/>
      <sz val="13"/>
      <color rgb="FF1F1F1F"/>
      <name val="Carlito"/>
      <family val="2"/>
    </font>
    <font>
      <sz val="11"/>
      <name val="Carlito"/>
      <family val="2"/>
    </font>
    <font>
      <b/>
      <sz val="18"/>
      <name val="Carlito"/>
      <family val="2"/>
    </font>
  </fonts>
  <fills count="10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E7EEF8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AF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6"/>
  </cellStyleXfs>
  <cellXfs count="6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9" fillId="4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165" fontId="0" fillId="0" borderId="6" xfId="0" applyNumberForma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5" borderId="0" xfId="0" applyFont="1" applyFill="1" applyAlignment="1">
      <alignment vertical="center" wrapText="1"/>
    </xf>
    <xf numFmtId="0" fontId="10" fillId="5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1" fontId="12" fillId="7" borderId="0" xfId="0" applyNumberFormat="1" applyFont="1" applyFill="1" applyAlignment="1">
      <alignment horizontal="center" vertical="center" wrapText="1"/>
    </xf>
    <xf numFmtId="165" fontId="12" fillId="7" borderId="0" xfId="0" applyNumberFormat="1" applyFont="1" applyFill="1" applyAlignment="1">
      <alignment horizontal="center" vertical="center" wrapText="1"/>
    </xf>
    <xf numFmtId="0" fontId="14" fillId="0" borderId="6" xfId="1" applyFont="1"/>
    <xf numFmtId="0" fontId="1" fillId="0" borderId="6" xfId="1"/>
    <xf numFmtId="0" fontId="13" fillId="0" borderId="0" xfId="0" applyFont="1"/>
    <xf numFmtId="14" fontId="15" fillId="0" borderId="6" xfId="1" applyNumberFormat="1" applyFont="1"/>
    <xf numFmtId="0" fontId="13" fillId="0" borderId="6" xfId="1" applyFont="1"/>
    <xf numFmtId="0" fontId="0" fillId="0" borderId="0" xfId="0" applyAlignment="1">
      <alignment horizontal="right"/>
    </xf>
    <xf numFmtId="0" fontId="13" fillId="0" borderId="6" xfId="1" applyFont="1" applyAlignment="1">
      <alignment horizontal="right"/>
    </xf>
    <xf numFmtId="0" fontId="1" fillId="0" borderId="6" xfId="1" applyAlignment="1">
      <alignment horizontal="right"/>
    </xf>
    <xf numFmtId="0" fontId="16" fillId="8" borderId="7" xfId="1" applyFont="1" applyFill="1" applyBorder="1"/>
    <xf numFmtId="0" fontId="17" fillId="8" borderId="7" xfId="1" applyFont="1" applyFill="1" applyBorder="1" applyAlignment="1">
      <alignment horizontal="center"/>
    </xf>
    <xf numFmtId="0" fontId="17" fillId="0" borderId="7" xfId="1" applyFont="1" applyBorder="1" applyAlignment="1">
      <alignment horizontal="right"/>
    </xf>
    <xf numFmtId="0" fontId="17" fillId="0" borderId="7" xfId="1" applyFont="1" applyBorder="1"/>
    <xf numFmtId="0" fontId="18" fillId="9" borderId="7" xfId="1" applyFont="1" applyFill="1" applyBorder="1"/>
    <xf numFmtId="0" fontId="17" fillId="0" borderId="6" xfId="1" applyFont="1"/>
    <xf numFmtId="0" fontId="0" fillId="0" borderId="7" xfId="0" applyBorder="1"/>
    <xf numFmtId="0" fontId="17" fillId="0" borderId="8" xfId="1" applyFont="1" applyBorder="1"/>
    <xf numFmtId="0" fontId="20" fillId="2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9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164" fontId="0" fillId="0" borderId="0" xfId="0" applyNumberFormat="1" applyAlignment="1">
      <alignment horizontal="left" vertical="center"/>
    </xf>
  </cellXfs>
  <cellStyles count="2">
    <cellStyle name="Normal" xfId="0" builtinId="0"/>
    <cellStyle name="Normal 3" xfId="1" xr:uid="{A893740B-2CA8-4562-8CF4-81802463D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ES"/>
              <a:t>Participantes por categoría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invertIfNegative val="1"/>
          <c:cat>
            <c:strRef>
              <c:f>Informes!$A$11:$A$16</c:f>
              <c:strCache>
                <c:ptCount val="6"/>
                <c:pt idx="0">
                  <c:v>Junior Masc</c:v>
                </c:pt>
                <c:pt idx="1">
                  <c:v>Junior Fem</c:v>
                </c:pt>
                <c:pt idx="2">
                  <c:v>Xuvenil Masculino</c:v>
                </c:pt>
                <c:pt idx="3">
                  <c:v>Xuvenil Femenino</c:v>
                </c:pt>
                <c:pt idx="4">
                  <c:v>Cadete Masculino</c:v>
                </c:pt>
                <c:pt idx="5">
                  <c:v>Cadete Femenino</c:v>
                </c:pt>
              </c:strCache>
            </c:strRef>
          </c:cat>
          <c:val>
            <c:numRef>
              <c:f>Informes!$B$11:$B$16</c:f>
              <c:numCache>
                <c:formatCode>General</c:formatCode>
                <c:ptCount val="6"/>
                <c:pt idx="0">
                  <c:v>14</c:v>
                </c:pt>
                <c:pt idx="1">
                  <c:v>7</c:v>
                </c:pt>
                <c:pt idx="2">
                  <c:v>26</c:v>
                </c:pt>
                <c:pt idx="3">
                  <c:v>17</c:v>
                </c:pt>
                <c:pt idx="4">
                  <c:v>33</c:v>
                </c:pt>
                <c:pt idx="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E-4DF3-BD02-4E0B20EA7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ES"/>
              <a:t>Estado dos participantes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Nº</c:v>
          </c:tx>
          <c:invertIfNegative val="1"/>
          <c:cat>
            <c:strRef>
              <c:f>Informes!$J$11:$J$14</c:f>
              <c:strCache>
                <c:ptCount val="4"/>
                <c:pt idx="0">
                  <c:v>Finalizado</c:v>
                </c:pt>
                <c:pt idx="1">
                  <c:v>Sin salida</c:v>
                </c:pt>
                <c:pt idx="2">
                  <c:v>Retirado</c:v>
                </c:pt>
                <c:pt idx="3">
                  <c:v>Descalificado</c:v>
                </c:pt>
              </c:strCache>
            </c:strRef>
          </c:cat>
          <c:val>
            <c:numRef>
              <c:f>Informes!$K$11:$K$14</c:f>
              <c:numCache>
                <c:formatCode>General</c:formatCode>
                <c:ptCount val="4"/>
                <c:pt idx="0">
                  <c:v>104</c:v>
                </c:pt>
                <c:pt idx="1">
                  <c:v>9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4E-4699-9D46-F6D6F52DA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0</xdr:row>
      <xdr:rowOff>171450</xdr:rowOff>
    </xdr:from>
    <xdr:to>
      <xdr:col>7</xdr:col>
      <xdr:colOff>215900</xdr:colOff>
      <xdr:row>1</xdr:row>
      <xdr:rowOff>231902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</xdr:row>
      <xdr:rowOff>9526</xdr:rowOff>
    </xdr:from>
    <xdr:to>
      <xdr:col>6</xdr:col>
      <xdr:colOff>327025</xdr:colOff>
      <xdr:row>1</xdr:row>
      <xdr:rowOff>237219</xdr:rowOff>
    </xdr:to>
    <xdr:pic>
      <xdr:nvPicPr>
        <xdr:cNvPr id="4" name="/xl/media/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DB7CD07D-BBB9-493F-BD95-0EE41BCE8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8</xdr:col>
      <xdr:colOff>803276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A54C8B-E705-4F43-99B7-1F45691BB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1</xdr:row>
      <xdr:rowOff>19051</xdr:rowOff>
    </xdr:from>
    <xdr:to>
      <xdr:col>7</xdr:col>
      <xdr:colOff>349250</xdr:colOff>
      <xdr:row>2</xdr:row>
      <xdr:rowOff>119744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BBC140-B6F1-47F1-84F7-D93476A5B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975" y="209551"/>
          <a:ext cx="1063625" cy="2911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41</xdr:row>
      <xdr:rowOff>0</xdr:rowOff>
    </xdr:from>
    <xdr:to>
      <xdr:col>14</xdr:col>
      <xdr:colOff>0</xdr:colOff>
      <xdr:row>55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6</xdr:col>
      <xdr:colOff>0</xdr:colOff>
      <xdr:row>62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workbookViewId="0">
      <selection activeCell="A12" sqref="A12"/>
    </sheetView>
  </sheetViews>
  <sheetFormatPr baseColWidth="10" defaultColWidth="8.75" defaultRowHeight="15" x14ac:dyDescent="0.25"/>
  <cols>
    <col min="1" max="1" width="8" customWidth="1"/>
    <col min="2" max="2" width="10" customWidth="1"/>
    <col min="3" max="3" width="28" customWidth="1"/>
    <col min="4" max="4" width="34" customWidth="1"/>
    <col min="5" max="5" width="12" customWidth="1"/>
    <col min="6" max="7" width="11" customWidth="1"/>
  </cols>
  <sheetData>
    <row r="1" spans="1:7" ht="9.75" customHeight="1" x14ac:dyDescent="0.25">
      <c r="A1" s="22"/>
      <c r="B1" s="22"/>
      <c r="C1" s="22"/>
      <c r="D1" s="1"/>
      <c r="E1" s="1"/>
      <c r="F1" s="23"/>
      <c r="G1" s="23"/>
    </row>
    <row r="2" spans="1:7" ht="32.450000000000003" customHeight="1" x14ac:dyDescent="0.25">
      <c r="A2" s="22"/>
      <c r="B2" s="22"/>
      <c r="C2" s="22"/>
      <c r="D2" s="1"/>
      <c r="E2" s="1"/>
      <c r="F2" s="23"/>
      <c r="G2" s="23"/>
    </row>
    <row r="3" spans="1:7" ht="27.75" customHeight="1" x14ac:dyDescent="0.25">
      <c r="A3" s="59" t="s">
        <v>0</v>
      </c>
      <c r="B3" s="24"/>
      <c r="C3" s="24"/>
      <c r="D3" s="24"/>
      <c r="E3" s="24"/>
      <c r="F3" s="24"/>
      <c r="G3" s="24"/>
    </row>
    <row r="4" spans="1:7" ht="19.5" customHeight="1" x14ac:dyDescent="0.25">
      <c r="A4" s="25" t="s">
        <v>1</v>
      </c>
      <c r="B4" s="25"/>
      <c r="C4" s="25"/>
      <c r="D4" s="25"/>
      <c r="E4" s="25"/>
      <c r="F4" s="25"/>
      <c r="G4" s="25"/>
    </row>
    <row r="5" spans="1:7" ht="19.5" customHeight="1" x14ac:dyDescent="0.25">
      <c r="A5" s="21"/>
      <c r="B5" s="21"/>
      <c r="C5" s="21"/>
      <c r="D5" s="21"/>
      <c r="E5" s="21"/>
      <c r="F5" s="21"/>
      <c r="G5" s="21"/>
    </row>
    <row r="6" spans="1:7" ht="9.75" customHeight="1" x14ac:dyDescent="0.25">
      <c r="A6" s="2" t="s">
        <v>2</v>
      </c>
      <c r="B6" s="2"/>
      <c r="C6" s="2" t="s">
        <v>3</v>
      </c>
      <c r="D6" s="1"/>
      <c r="E6" s="1"/>
      <c r="F6" s="1"/>
      <c r="G6" s="1"/>
    </row>
    <row r="7" spans="1:7" ht="9.75" customHeight="1" x14ac:dyDescent="0.25">
      <c r="A7" s="1"/>
      <c r="B7" s="1"/>
      <c r="C7" s="1"/>
      <c r="D7" s="1"/>
      <c r="E7" s="1"/>
      <c r="F7" s="1"/>
      <c r="G7" s="1"/>
    </row>
    <row r="8" spans="1:7" ht="13.5" customHeight="1" x14ac:dyDescent="0.25">
      <c r="A8" s="3" t="s">
        <v>4</v>
      </c>
      <c r="B8" s="1"/>
      <c r="C8" s="1"/>
      <c r="D8" s="27" t="s">
        <v>5</v>
      </c>
      <c r="E8" s="27"/>
      <c r="F8" s="2" t="s">
        <v>6</v>
      </c>
      <c r="G8" s="60">
        <v>19.899999999999999</v>
      </c>
    </row>
    <row r="9" spans="1:7" ht="12.75" customHeight="1" x14ac:dyDescent="0.25">
      <c r="A9" s="1" t="s">
        <v>10</v>
      </c>
      <c r="B9" s="1"/>
      <c r="C9" s="1"/>
      <c r="D9" s="26" t="s">
        <v>8</v>
      </c>
      <c r="E9" s="26"/>
      <c r="F9" s="2" t="s">
        <v>9</v>
      </c>
      <c r="G9" s="60">
        <v>23</v>
      </c>
    </row>
    <row r="10" spans="1:7" ht="15" customHeight="1" x14ac:dyDescent="0.25">
      <c r="A10" s="26" t="s">
        <v>7</v>
      </c>
      <c r="B10" s="26"/>
      <c r="C10" s="26"/>
      <c r="D10" s="26" t="s">
        <v>11</v>
      </c>
      <c r="E10" s="26"/>
      <c r="F10" s="2" t="s">
        <v>12</v>
      </c>
      <c r="G10" s="1" t="s">
        <v>13</v>
      </c>
    </row>
    <row r="11" spans="1:7" ht="9.75" customHeight="1" x14ac:dyDescent="0.25">
      <c r="D11" s="28" t="s">
        <v>14</v>
      </c>
      <c r="E11" s="28"/>
      <c r="F11" s="4"/>
      <c r="G11" s="4"/>
    </row>
    <row r="12" spans="1:7" ht="15.75" customHeight="1" x14ac:dyDescent="0.25">
      <c r="A12" s="58" t="s">
        <v>364</v>
      </c>
      <c r="D12" s="57"/>
      <c r="E12" s="57"/>
      <c r="F12" s="57"/>
      <c r="G12" s="57"/>
    </row>
    <row r="13" spans="1:7" ht="20.25" customHeight="1" x14ac:dyDescent="0.25">
      <c r="A13" s="58" t="s">
        <v>363</v>
      </c>
      <c r="D13" s="57"/>
      <c r="E13" s="57"/>
      <c r="F13" s="57"/>
      <c r="G13" s="57"/>
    </row>
    <row r="15" spans="1:7" ht="9.9499999999999993" customHeight="1" x14ac:dyDescent="0.25">
      <c r="A15" s="29" t="s">
        <v>15</v>
      </c>
      <c r="B15" s="29"/>
      <c r="C15" s="29"/>
      <c r="D15" s="29"/>
      <c r="E15" s="29"/>
      <c r="F15" s="29"/>
      <c r="G15" s="29"/>
    </row>
    <row r="16" spans="1:7" ht="9.9499999999999993" customHeight="1" x14ac:dyDescent="0.25">
      <c r="A16" s="5" t="s">
        <v>16</v>
      </c>
      <c r="B16" s="6" t="s">
        <v>17</v>
      </c>
      <c r="C16" s="6" t="s">
        <v>18</v>
      </c>
      <c r="D16" s="6" t="s">
        <v>19</v>
      </c>
      <c r="E16" s="6" t="s">
        <v>20</v>
      </c>
      <c r="F16" s="6" t="s">
        <v>21</v>
      </c>
      <c r="G16" s="56" t="s">
        <v>359</v>
      </c>
    </row>
    <row r="17" spans="1:7" ht="12.75" customHeight="1" x14ac:dyDescent="0.25">
      <c r="A17" s="8">
        <v>1</v>
      </c>
      <c r="B17" s="8">
        <v>3</v>
      </c>
      <c r="C17" s="10" t="s">
        <v>24</v>
      </c>
      <c r="D17" s="10" t="s">
        <v>25</v>
      </c>
      <c r="E17" s="8" t="s">
        <v>26</v>
      </c>
      <c r="F17" s="8">
        <v>2</v>
      </c>
    </row>
    <row r="18" spans="1:7" ht="15" customHeight="1" x14ac:dyDescent="0.25">
      <c r="A18" s="8">
        <v>2</v>
      </c>
      <c r="B18" s="8">
        <v>2</v>
      </c>
      <c r="C18" s="10" t="s">
        <v>29</v>
      </c>
      <c r="D18" s="10" t="s">
        <v>25</v>
      </c>
      <c r="E18" s="8" t="s">
        <v>30</v>
      </c>
      <c r="F18" s="8">
        <v>3</v>
      </c>
      <c r="G18" s="8">
        <v>1</v>
      </c>
    </row>
    <row r="19" spans="1:7" ht="9.9499999999999993" customHeight="1" x14ac:dyDescent="0.25">
      <c r="A19" s="8">
        <v>3</v>
      </c>
      <c r="B19" s="8">
        <v>12</v>
      </c>
      <c r="C19" s="10" t="s">
        <v>31</v>
      </c>
      <c r="D19" s="10" t="s">
        <v>32</v>
      </c>
      <c r="E19" s="8" t="s">
        <v>33</v>
      </c>
      <c r="F19" s="8">
        <v>8</v>
      </c>
      <c r="G19" s="8">
        <v>2</v>
      </c>
    </row>
    <row r="20" spans="1:7" ht="9.9499999999999993" customHeight="1" x14ac:dyDescent="0.25">
      <c r="A20" s="8">
        <v>4</v>
      </c>
      <c r="B20" s="8">
        <v>6</v>
      </c>
      <c r="C20" s="10" t="s">
        <v>34</v>
      </c>
      <c r="D20" s="10" t="s">
        <v>25</v>
      </c>
      <c r="E20" s="8" t="s">
        <v>35</v>
      </c>
      <c r="F20" s="8">
        <v>12</v>
      </c>
    </row>
    <row r="21" spans="1:7" ht="9.9499999999999993" customHeight="1" x14ac:dyDescent="0.25">
      <c r="A21" s="8">
        <v>5</v>
      </c>
      <c r="B21" s="8">
        <v>1</v>
      </c>
      <c r="C21" s="10" t="s">
        <v>36</v>
      </c>
      <c r="D21" s="10" t="s">
        <v>37</v>
      </c>
      <c r="E21" s="8" t="s">
        <v>38</v>
      </c>
      <c r="F21" s="8">
        <v>18</v>
      </c>
      <c r="G21" s="8">
        <v>3</v>
      </c>
    </row>
    <row r="22" spans="1:7" ht="9.9499999999999993" customHeight="1" x14ac:dyDescent="0.25">
      <c r="A22" s="8">
        <v>6</v>
      </c>
      <c r="B22" s="8">
        <v>5</v>
      </c>
      <c r="C22" s="10" t="s">
        <v>39</v>
      </c>
      <c r="D22" s="10" t="s">
        <v>25</v>
      </c>
      <c r="E22" s="8" t="s">
        <v>40</v>
      </c>
      <c r="F22" s="8">
        <v>26</v>
      </c>
      <c r="G22" s="8"/>
    </row>
    <row r="23" spans="1:7" ht="9.9499999999999993" customHeight="1" x14ac:dyDescent="0.25">
      <c r="A23" s="8">
        <v>7</v>
      </c>
      <c r="B23" s="8">
        <v>4</v>
      </c>
      <c r="C23" s="10" t="s">
        <v>41</v>
      </c>
      <c r="D23" s="10" t="s">
        <v>25</v>
      </c>
      <c r="E23" s="8" t="s">
        <v>42</v>
      </c>
      <c r="F23" s="8">
        <v>29</v>
      </c>
      <c r="G23" s="8"/>
    </row>
    <row r="24" spans="1:7" ht="9.9499999999999993" customHeight="1" x14ac:dyDescent="0.25">
      <c r="A24" s="8">
        <v>8</v>
      </c>
      <c r="B24" s="8">
        <v>9</v>
      </c>
      <c r="C24" s="10" t="s">
        <v>43</v>
      </c>
      <c r="D24" s="10" t="s">
        <v>44</v>
      </c>
      <c r="E24" s="8" t="s">
        <v>45</v>
      </c>
      <c r="F24" s="8">
        <v>31</v>
      </c>
      <c r="G24" s="8">
        <v>4</v>
      </c>
    </row>
    <row r="25" spans="1:7" ht="9.9499999999999993" customHeight="1" x14ac:dyDescent="0.25">
      <c r="A25" s="8">
        <v>9</v>
      </c>
      <c r="B25" s="8">
        <v>13</v>
      </c>
      <c r="C25" s="10" t="s">
        <v>46</v>
      </c>
      <c r="D25" s="10" t="s">
        <v>47</v>
      </c>
      <c r="E25" s="8" t="s">
        <v>48</v>
      </c>
      <c r="F25" s="8">
        <v>38</v>
      </c>
      <c r="G25" s="8">
        <v>5</v>
      </c>
    </row>
    <row r="26" spans="1:7" ht="9.9499999999999993" customHeight="1" x14ac:dyDescent="0.25">
      <c r="A26" s="8">
        <v>10</v>
      </c>
      <c r="B26" s="8">
        <v>14</v>
      </c>
      <c r="C26" s="10" t="s">
        <v>49</v>
      </c>
      <c r="D26" s="10" t="s">
        <v>50</v>
      </c>
      <c r="E26" s="8" t="s">
        <v>51</v>
      </c>
      <c r="F26" s="8">
        <v>43</v>
      </c>
      <c r="G26" s="8">
        <v>6</v>
      </c>
    </row>
    <row r="27" spans="1:7" ht="9.9499999999999993" customHeight="1" x14ac:dyDescent="0.25">
      <c r="A27" s="8">
        <v>11</v>
      </c>
      <c r="B27" s="8">
        <v>8</v>
      </c>
      <c r="C27" s="10" t="s">
        <v>52</v>
      </c>
      <c r="D27" s="10" t="s">
        <v>44</v>
      </c>
      <c r="E27" s="8" t="s">
        <v>53</v>
      </c>
      <c r="F27" s="8">
        <v>48</v>
      </c>
      <c r="G27" s="8">
        <v>7</v>
      </c>
    </row>
    <row r="28" spans="1:7" ht="9.9499999999999993" customHeight="1" x14ac:dyDescent="0.25">
      <c r="A28" s="8">
        <v>12</v>
      </c>
      <c r="B28" s="8">
        <v>11</v>
      </c>
      <c r="C28" s="10" t="s">
        <v>54</v>
      </c>
      <c r="D28" s="10" t="s">
        <v>55</v>
      </c>
      <c r="E28" s="8" t="s">
        <v>56</v>
      </c>
      <c r="F28" s="8">
        <v>79</v>
      </c>
      <c r="G28" s="8">
        <v>8</v>
      </c>
    </row>
    <row r="29" spans="1:7" ht="9.9499999999999993" customHeight="1" x14ac:dyDescent="0.25">
      <c r="A29" s="54" t="s">
        <v>356</v>
      </c>
      <c r="B29" s="9">
        <v>10</v>
      </c>
      <c r="C29" s="11" t="s">
        <v>57</v>
      </c>
      <c r="D29" s="11" t="s">
        <v>55</v>
      </c>
      <c r="E29" s="9"/>
      <c r="F29" s="9"/>
      <c r="G29" s="54" t="s">
        <v>356</v>
      </c>
    </row>
    <row r="30" spans="1:7" ht="9.9499999999999993" customHeight="1" x14ac:dyDescent="0.25">
      <c r="A30" s="53" t="s">
        <v>355</v>
      </c>
      <c r="B30" s="8">
        <v>7</v>
      </c>
      <c r="C30" s="10" t="s">
        <v>59</v>
      </c>
      <c r="D30" s="10" t="s">
        <v>25</v>
      </c>
      <c r="E30" s="8" t="s">
        <v>60</v>
      </c>
      <c r="F30" s="55" t="s">
        <v>357</v>
      </c>
      <c r="G30" s="53"/>
    </row>
    <row r="31" spans="1:7" ht="9.9499999999999993" customHeight="1" x14ac:dyDescent="0.25"/>
    <row r="32" spans="1:7" ht="9.9499999999999993" customHeight="1" x14ac:dyDescent="0.25">
      <c r="A32" s="29" t="s">
        <v>62</v>
      </c>
      <c r="B32" s="29"/>
      <c r="C32" s="29"/>
      <c r="D32" s="29"/>
      <c r="E32" s="29"/>
      <c r="F32" s="29"/>
      <c r="G32" s="29"/>
    </row>
    <row r="33" spans="1:7" ht="9.9499999999999993" customHeight="1" x14ac:dyDescent="0.25">
      <c r="A33" s="5" t="s">
        <v>16</v>
      </c>
      <c r="B33" s="6" t="s">
        <v>17</v>
      </c>
      <c r="C33" s="6" t="s">
        <v>18</v>
      </c>
      <c r="D33" s="6" t="s">
        <v>19</v>
      </c>
      <c r="E33" s="6" t="s">
        <v>20</v>
      </c>
      <c r="F33" s="6" t="s">
        <v>21</v>
      </c>
      <c r="G33" s="56" t="s">
        <v>359</v>
      </c>
    </row>
    <row r="34" spans="1:7" ht="9.9499999999999993" customHeight="1" x14ac:dyDescent="0.25">
      <c r="A34" s="8">
        <v>1</v>
      </c>
      <c r="B34" s="8">
        <v>78</v>
      </c>
      <c r="C34" s="10" t="s">
        <v>63</v>
      </c>
      <c r="D34" s="10" t="s">
        <v>47</v>
      </c>
      <c r="E34" s="8" t="s">
        <v>64</v>
      </c>
      <c r="F34" s="8">
        <v>64</v>
      </c>
      <c r="G34" s="8">
        <v>1</v>
      </c>
    </row>
    <row r="35" spans="1:7" ht="9.9499999999999993" customHeight="1" x14ac:dyDescent="0.25">
      <c r="A35" s="8">
        <v>2</v>
      </c>
      <c r="B35" s="8">
        <v>74</v>
      </c>
      <c r="C35" s="10" t="s">
        <v>65</v>
      </c>
      <c r="D35" s="10" t="s">
        <v>66</v>
      </c>
      <c r="E35" s="8" t="s">
        <v>67</v>
      </c>
      <c r="F35" s="8">
        <v>66</v>
      </c>
      <c r="G35" s="8">
        <v>2</v>
      </c>
    </row>
    <row r="36" spans="1:7" ht="9.9499999999999993" customHeight="1" x14ac:dyDescent="0.25">
      <c r="A36" s="8">
        <v>3</v>
      </c>
      <c r="B36" s="8">
        <v>75</v>
      </c>
      <c r="C36" s="10" t="s">
        <v>68</v>
      </c>
      <c r="D36" s="10" t="s">
        <v>69</v>
      </c>
      <c r="E36" s="8" t="s">
        <v>70</v>
      </c>
      <c r="F36" s="8">
        <v>78</v>
      </c>
      <c r="G36" s="8">
        <v>3</v>
      </c>
    </row>
    <row r="37" spans="1:7" ht="9.9499999999999993" customHeight="1" x14ac:dyDescent="0.25">
      <c r="A37" s="8">
        <v>4</v>
      </c>
      <c r="B37" s="8">
        <v>80</v>
      </c>
      <c r="C37" s="10" t="s">
        <v>71</v>
      </c>
      <c r="D37" s="10" t="s">
        <v>50</v>
      </c>
      <c r="E37" s="8" t="s">
        <v>72</v>
      </c>
      <c r="F37" s="8">
        <v>88</v>
      </c>
      <c r="G37" s="8">
        <v>4</v>
      </c>
    </row>
    <row r="38" spans="1:7" ht="9.9499999999999993" customHeight="1" x14ac:dyDescent="0.25">
      <c r="A38" s="8">
        <v>5</v>
      </c>
      <c r="B38" s="8">
        <v>79</v>
      </c>
      <c r="C38" s="10" t="s">
        <v>73</v>
      </c>
      <c r="D38" s="10" t="s">
        <v>74</v>
      </c>
      <c r="E38" s="8" t="s">
        <v>75</v>
      </c>
      <c r="F38" s="8">
        <v>99</v>
      </c>
      <c r="G38" s="8">
        <v>5</v>
      </c>
    </row>
    <row r="39" spans="1:7" ht="9.9499999999999993" customHeight="1" x14ac:dyDescent="0.25">
      <c r="A39" s="8">
        <v>6</v>
      </c>
      <c r="B39" s="8">
        <v>77</v>
      </c>
      <c r="C39" s="10" t="s">
        <v>76</v>
      </c>
      <c r="D39" s="10" t="s">
        <v>77</v>
      </c>
      <c r="E39" s="8" t="s">
        <v>78</v>
      </c>
      <c r="F39" s="8">
        <v>102</v>
      </c>
      <c r="G39" s="8">
        <v>6</v>
      </c>
    </row>
    <row r="40" spans="1:7" ht="9.9499999999999993" customHeight="1" x14ac:dyDescent="0.25">
      <c r="A40" s="9">
        <v>7</v>
      </c>
      <c r="B40" s="9">
        <v>76</v>
      </c>
      <c r="C40" s="11" t="s">
        <v>80</v>
      </c>
      <c r="D40" s="11" t="s">
        <v>44</v>
      </c>
      <c r="E40" s="9" t="s">
        <v>81</v>
      </c>
      <c r="F40" s="9">
        <v>104</v>
      </c>
      <c r="G40" s="9">
        <v>7</v>
      </c>
    </row>
    <row r="41" spans="1:7" ht="9.9499999999999993" customHeight="1" x14ac:dyDescent="0.25"/>
    <row r="42" spans="1:7" ht="9.9499999999999993" customHeight="1" x14ac:dyDescent="0.25"/>
    <row r="43" spans="1:7" ht="9.9499999999999993" customHeight="1" x14ac:dyDescent="0.25">
      <c r="A43" s="29" t="s">
        <v>82</v>
      </c>
      <c r="B43" s="29"/>
      <c r="C43" s="29"/>
      <c r="D43" s="29"/>
      <c r="E43" s="29"/>
      <c r="F43" s="29"/>
      <c r="G43" s="29"/>
    </row>
    <row r="44" spans="1:7" ht="9.9499999999999993" customHeight="1" x14ac:dyDescent="0.25">
      <c r="A44" s="5" t="s">
        <v>16</v>
      </c>
      <c r="B44" s="6" t="s">
        <v>17</v>
      </c>
      <c r="C44" s="6" t="s">
        <v>18</v>
      </c>
      <c r="D44" s="6" t="s">
        <v>19</v>
      </c>
      <c r="E44" s="6" t="s">
        <v>20</v>
      </c>
      <c r="F44" s="6" t="s">
        <v>21</v>
      </c>
      <c r="G44" s="56" t="s">
        <v>359</v>
      </c>
    </row>
    <row r="45" spans="1:7" ht="9.9499999999999993" customHeight="1" x14ac:dyDescent="0.25">
      <c r="A45" s="8">
        <v>1</v>
      </c>
      <c r="B45" s="8">
        <v>27</v>
      </c>
      <c r="C45" s="10" t="s">
        <v>83</v>
      </c>
      <c r="D45" s="10" t="s">
        <v>69</v>
      </c>
      <c r="E45" s="8" t="s">
        <v>84</v>
      </c>
      <c r="F45" s="8">
        <v>1</v>
      </c>
      <c r="G45" s="8">
        <v>1</v>
      </c>
    </row>
    <row r="46" spans="1:7" ht="9.9499999999999993" customHeight="1" x14ac:dyDescent="0.25">
      <c r="A46" s="8">
        <v>2</v>
      </c>
      <c r="B46" s="8">
        <v>18</v>
      </c>
      <c r="C46" s="10" t="s">
        <v>85</v>
      </c>
      <c r="D46" s="10" t="s">
        <v>37</v>
      </c>
      <c r="E46" s="8" t="s">
        <v>33</v>
      </c>
      <c r="F46" s="8">
        <v>7</v>
      </c>
      <c r="G46" s="8">
        <v>2</v>
      </c>
    </row>
    <row r="47" spans="1:7" ht="9.9499999999999993" customHeight="1" x14ac:dyDescent="0.25">
      <c r="A47" s="8">
        <v>3</v>
      </c>
      <c r="B47" s="8">
        <v>24</v>
      </c>
      <c r="C47" s="10" t="s">
        <v>86</v>
      </c>
      <c r="D47" s="10" t="s">
        <v>69</v>
      </c>
      <c r="E47" s="8" t="s">
        <v>87</v>
      </c>
      <c r="F47" s="8">
        <v>10</v>
      </c>
      <c r="G47" s="8">
        <v>3</v>
      </c>
    </row>
    <row r="48" spans="1:7" ht="9.9499999999999993" customHeight="1" x14ac:dyDescent="0.25">
      <c r="A48" s="8">
        <v>4</v>
      </c>
      <c r="B48" s="8">
        <v>37</v>
      </c>
      <c r="C48" s="10" t="s">
        <v>88</v>
      </c>
      <c r="D48" s="10" t="s">
        <v>50</v>
      </c>
      <c r="E48" s="8" t="s">
        <v>89</v>
      </c>
      <c r="F48" s="8">
        <v>11</v>
      </c>
      <c r="G48" s="8">
        <v>4</v>
      </c>
    </row>
    <row r="49" spans="1:7" ht="9.9499999999999993" customHeight="1" x14ac:dyDescent="0.25">
      <c r="A49" s="8">
        <v>5</v>
      </c>
      <c r="B49" s="8">
        <v>23</v>
      </c>
      <c r="C49" s="10" t="s">
        <v>90</v>
      </c>
      <c r="D49" s="10" t="s">
        <v>69</v>
      </c>
      <c r="E49" s="8" t="s">
        <v>91</v>
      </c>
      <c r="F49" s="8">
        <v>14</v>
      </c>
      <c r="G49" s="8">
        <v>5</v>
      </c>
    </row>
    <row r="50" spans="1:7" ht="9.9499999999999993" customHeight="1" x14ac:dyDescent="0.25">
      <c r="A50" s="8">
        <v>6</v>
      </c>
      <c r="B50" s="8">
        <v>22</v>
      </c>
      <c r="C50" s="10" t="s">
        <v>92</v>
      </c>
      <c r="D50" s="10" t="s">
        <v>25</v>
      </c>
      <c r="E50" s="8" t="s">
        <v>93</v>
      </c>
      <c r="F50" s="8">
        <v>16</v>
      </c>
      <c r="G50" s="8">
        <v>6</v>
      </c>
    </row>
    <row r="51" spans="1:7" ht="9.9499999999999993" customHeight="1" x14ac:dyDescent="0.25">
      <c r="A51" s="8">
        <v>7</v>
      </c>
      <c r="B51" s="8">
        <v>36</v>
      </c>
      <c r="C51" s="10" t="s">
        <v>94</v>
      </c>
      <c r="D51" s="10" t="s">
        <v>74</v>
      </c>
      <c r="E51" s="8" t="s">
        <v>95</v>
      </c>
      <c r="F51" s="8">
        <v>20</v>
      </c>
      <c r="G51" s="8">
        <v>7</v>
      </c>
    </row>
    <row r="52" spans="1:7" ht="9.9499999999999993" customHeight="1" x14ac:dyDescent="0.25">
      <c r="A52" s="8">
        <v>8</v>
      </c>
      <c r="B52" s="8">
        <v>21</v>
      </c>
      <c r="C52" s="10" t="s">
        <v>96</v>
      </c>
      <c r="D52" s="10" t="s">
        <v>66</v>
      </c>
      <c r="E52" s="8" t="s">
        <v>97</v>
      </c>
      <c r="F52" s="8">
        <v>22</v>
      </c>
      <c r="G52" s="8">
        <v>8</v>
      </c>
    </row>
    <row r="53" spans="1:7" ht="9.9499999999999993" customHeight="1" x14ac:dyDescent="0.25">
      <c r="A53" s="8">
        <v>9</v>
      </c>
      <c r="B53" s="8">
        <v>38</v>
      </c>
      <c r="C53" s="10" t="s">
        <v>98</v>
      </c>
      <c r="D53" s="10" t="s">
        <v>50</v>
      </c>
      <c r="E53" s="8" t="s">
        <v>99</v>
      </c>
      <c r="F53" s="8">
        <v>23</v>
      </c>
      <c r="G53" s="8">
        <v>9</v>
      </c>
    </row>
    <row r="54" spans="1:7" ht="9.9499999999999993" customHeight="1" x14ac:dyDescent="0.25">
      <c r="A54" s="8">
        <v>10</v>
      </c>
      <c r="B54" s="8">
        <v>25</v>
      </c>
      <c r="C54" s="10" t="s">
        <v>100</v>
      </c>
      <c r="D54" s="10" t="s">
        <v>69</v>
      </c>
      <c r="E54" s="8" t="s">
        <v>101</v>
      </c>
      <c r="F54" s="8">
        <v>25</v>
      </c>
      <c r="G54" s="8">
        <v>10</v>
      </c>
    </row>
    <row r="55" spans="1:7" ht="9.9499999999999993" customHeight="1" x14ac:dyDescent="0.25">
      <c r="A55" s="8">
        <v>11</v>
      </c>
      <c r="B55" s="8">
        <v>28</v>
      </c>
      <c r="C55" s="10" t="s">
        <v>102</v>
      </c>
      <c r="D55" s="10" t="s">
        <v>69</v>
      </c>
      <c r="E55" s="8" t="s">
        <v>103</v>
      </c>
      <c r="F55" s="8">
        <v>27</v>
      </c>
      <c r="G55" s="8">
        <v>11</v>
      </c>
    </row>
    <row r="56" spans="1:7" ht="9.9499999999999993" customHeight="1" x14ac:dyDescent="0.25">
      <c r="A56" s="8">
        <v>12</v>
      </c>
      <c r="B56" s="8">
        <v>40</v>
      </c>
      <c r="C56" s="10" t="s">
        <v>104</v>
      </c>
      <c r="D56" s="10" t="s">
        <v>50</v>
      </c>
      <c r="E56" s="8" t="s">
        <v>105</v>
      </c>
      <c r="F56" s="8">
        <v>30</v>
      </c>
      <c r="G56" s="8">
        <v>12</v>
      </c>
    </row>
    <row r="57" spans="1:7" ht="9.9499999999999993" customHeight="1" x14ac:dyDescent="0.25">
      <c r="A57" s="8">
        <v>13</v>
      </c>
      <c r="B57" s="8">
        <v>19</v>
      </c>
      <c r="C57" s="10" t="s">
        <v>106</v>
      </c>
      <c r="D57" s="10" t="s">
        <v>66</v>
      </c>
      <c r="E57" s="8" t="s">
        <v>107</v>
      </c>
      <c r="F57" s="8">
        <v>35</v>
      </c>
      <c r="G57" s="8">
        <v>13</v>
      </c>
    </row>
    <row r="58" spans="1:7" ht="9.9499999999999993" customHeight="1" x14ac:dyDescent="0.25">
      <c r="A58" s="8">
        <v>14</v>
      </c>
      <c r="B58" s="8">
        <v>20</v>
      </c>
      <c r="C58" s="10" t="s">
        <v>108</v>
      </c>
      <c r="D58" s="10" t="s">
        <v>66</v>
      </c>
      <c r="E58" s="8" t="s">
        <v>109</v>
      </c>
      <c r="F58" s="8">
        <v>37</v>
      </c>
      <c r="G58" s="8">
        <v>14</v>
      </c>
    </row>
    <row r="59" spans="1:7" ht="9.9499999999999993" customHeight="1" x14ac:dyDescent="0.25">
      <c r="A59" s="8">
        <v>15</v>
      </c>
      <c r="B59" s="8">
        <v>39</v>
      </c>
      <c r="C59" s="10" t="s">
        <v>110</v>
      </c>
      <c r="D59" s="10" t="s">
        <v>50</v>
      </c>
      <c r="E59" s="8" t="s">
        <v>111</v>
      </c>
      <c r="F59" s="8">
        <v>42</v>
      </c>
      <c r="G59" s="8">
        <v>15</v>
      </c>
    </row>
    <row r="60" spans="1:7" ht="9.9499999999999993" customHeight="1" x14ac:dyDescent="0.25">
      <c r="A60" s="8">
        <v>16</v>
      </c>
      <c r="B60" s="8">
        <v>32</v>
      </c>
      <c r="C60" s="10" t="s">
        <v>112</v>
      </c>
      <c r="D60" s="10" t="s">
        <v>55</v>
      </c>
      <c r="E60" s="8" t="s">
        <v>113</v>
      </c>
      <c r="F60" s="8">
        <v>51</v>
      </c>
      <c r="G60" s="8">
        <v>16</v>
      </c>
    </row>
    <row r="61" spans="1:7" ht="9.9499999999999993" customHeight="1" x14ac:dyDescent="0.25">
      <c r="A61" s="8">
        <v>17</v>
      </c>
      <c r="B61" s="8">
        <v>29</v>
      </c>
      <c r="C61" s="10" t="s">
        <v>114</v>
      </c>
      <c r="D61" s="10" t="s">
        <v>44</v>
      </c>
      <c r="E61" s="8" t="s">
        <v>115</v>
      </c>
      <c r="F61" s="8">
        <v>57</v>
      </c>
      <c r="G61" s="8">
        <v>17</v>
      </c>
    </row>
    <row r="62" spans="1:7" ht="9.9499999999999993" customHeight="1" x14ac:dyDescent="0.25">
      <c r="A62" s="8">
        <v>18</v>
      </c>
      <c r="B62" s="8">
        <v>16</v>
      </c>
      <c r="C62" s="10" t="s">
        <v>116</v>
      </c>
      <c r="D62" s="10" t="s">
        <v>37</v>
      </c>
      <c r="E62" s="8" t="s">
        <v>117</v>
      </c>
      <c r="F62" s="8">
        <v>61</v>
      </c>
      <c r="G62" s="8">
        <v>18</v>
      </c>
    </row>
    <row r="63" spans="1:7" ht="9.9499999999999993" customHeight="1" x14ac:dyDescent="0.25">
      <c r="A63" s="8">
        <v>19</v>
      </c>
      <c r="B63" s="8">
        <v>17</v>
      </c>
      <c r="C63" s="10" t="s">
        <v>118</v>
      </c>
      <c r="D63" s="10" t="s">
        <v>37</v>
      </c>
      <c r="E63" s="8" t="s">
        <v>119</v>
      </c>
      <c r="F63" s="8">
        <v>68</v>
      </c>
      <c r="G63" s="8">
        <v>19</v>
      </c>
    </row>
    <row r="64" spans="1:7" ht="9.9499999999999993" customHeight="1" x14ac:dyDescent="0.25">
      <c r="A64" s="8">
        <v>20</v>
      </c>
      <c r="B64" s="8">
        <v>26</v>
      </c>
      <c r="C64" s="10" t="s">
        <v>120</v>
      </c>
      <c r="D64" s="10" t="s">
        <v>69</v>
      </c>
      <c r="E64" s="8" t="s">
        <v>121</v>
      </c>
      <c r="F64" s="8">
        <v>70</v>
      </c>
      <c r="G64" s="8">
        <v>20</v>
      </c>
    </row>
    <row r="65" spans="1:7" ht="9.9499999999999993" customHeight="1" x14ac:dyDescent="0.25">
      <c r="A65" s="8">
        <v>21</v>
      </c>
      <c r="B65" s="8">
        <v>30</v>
      </c>
      <c r="C65" s="10" t="s">
        <v>122</v>
      </c>
      <c r="D65" s="10" t="s">
        <v>123</v>
      </c>
      <c r="E65" s="8" t="s">
        <v>124</v>
      </c>
      <c r="F65" s="8">
        <v>75</v>
      </c>
      <c r="G65" s="8">
        <v>21</v>
      </c>
    </row>
    <row r="66" spans="1:7" ht="9.9499999999999993" customHeight="1" x14ac:dyDescent="0.25">
      <c r="A66" s="8">
        <v>22</v>
      </c>
      <c r="B66" s="8">
        <v>34</v>
      </c>
      <c r="C66" s="10" t="s">
        <v>125</v>
      </c>
      <c r="D66" s="10" t="s">
        <v>55</v>
      </c>
      <c r="E66" s="8" t="s">
        <v>126</v>
      </c>
      <c r="F66" s="8">
        <v>84</v>
      </c>
      <c r="G66" s="8">
        <v>22</v>
      </c>
    </row>
    <row r="67" spans="1:7" ht="9.9499999999999993" customHeight="1" x14ac:dyDescent="0.25">
      <c r="A67" s="8">
        <v>23</v>
      </c>
      <c r="B67" s="8">
        <v>33</v>
      </c>
      <c r="C67" s="10" t="s">
        <v>127</v>
      </c>
      <c r="D67" s="10" t="s">
        <v>55</v>
      </c>
      <c r="E67" s="8" t="s">
        <v>128</v>
      </c>
      <c r="F67" s="8">
        <v>85</v>
      </c>
      <c r="G67" s="8">
        <v>23</v>
      </c>
    </row>
    <row r="68" spans="1:7" ht="9.9499999999999993" customHeight="1" x14ac:dyDescent="0.25">
      <c r="A68" s="8">
        <v>24</v>
      </c>
      <c r="B68" s="8">
        <v>35</v>
      </c>
      <c r="C68" s="10" t="s">
        <v>129</v>
      </c>
      <c r="D68" s="10" t="s">
        <v>47</v>
      </c>
      <c r="E68" s="8" t="s">
        <v>130</v>
      </c>
      <c r="F68" s="8">
        <v>87</v>
      </c>
      <c r="G68" s="8">
        <v>24</v>
      </c>
    </row>
    <row r="69" spans="1:7" ht="9.9499999999999993" customHeight="1" x14ac:dyDescent="0.25">
      <c r="A69" s="8">
        <v>25</v>
      </c>
      <c r="B69" s="8">
        <v>15</v>
      </c>
      <c r="C69" s="10" t="s">
        <v>131</v>
      </c>
      <c r="D69" s="10" t="s">
        <v>37</v>
      </c>
      <c r="E69" s="8" t="s">
        <v>132</v>
      </c>
      <c r="F69" s="8">
        <v>101</v>
      </c>
      <c r="G69" s="8">
        <v>25</v>
      </c>
    </row>
    <row r="70" spans="1:7" ht="9.9499999999999993" customHeight="1" x14ac:dyDescent="0.25">
      <c r="A70" s="54" t="s">
        <v>361</v>
      </c>
      <c r="B70" s="9">
        <v>31</v>
      </c>
      <c r="C70" s="11" t="s">
        <v>133</v>
      </c>
      <c r="D70" s="11" t="s">
        <v>134</v>
      </c>
      <c r="E70" s="9"/>
      <c r="F70" s="9"/>
      <c r="G70" s="54"/>
    </row>
    <row r="71" spans="1:7" ht="9.9499999999999993" customHeight="1" x14ac:dyDescent="0.25"/>
    <row r="72" spans="1:7" ht="9.9499999999999993" customHeight="1" x14ac:dyDescent="0.25">
      <c r="A72" s="29" t="s">
        <v>136</v>
      </c>
      <c r="B72" s="29"/>
      <c r="C72" s="29"/>
      <c r="D72" s="29"/>
      <c r="E72" s="29"/>
      <c r="F72" s="29"/>
      <c r="G72" s="29"/>
    </row>
    <row r="73" spans="1:7" ht="9.9499999999999993" customHeight="1" x14ac:dyDescent="0.25">
      <c r="A73" s="5" t="s">
        <v>16</v>
      </c>
      <c r="B73" s="6" t="s">
        <v>17</v>
      </c>
      <c r="C73" s="6" t="s">
        <v>18</v>
      </c>
      <c r="D73" s="6" t="s">
        <v>19</v>
      </c>
      <c r="E73" s="6" t="s">
        <v>20</v>
      </c>
      <c r="F73" s="6" t="s">
        <v>21</v>
      </c>
      <c r="G73" s="56" t="s">
        <v>359</v>
      </c>
    </row>
    <row r="74" spans="1:7" ht="9.9499999999999993" customHeight="1" x14ac:dyDescent="0.25">
      <c r="A74" s="8">
        <v>1</v>
      </c>
      <c r="B74" s="8">
        <v>92</v>
      </c>
      <c r="C74" s="10" t="s">
        <v>137</v>
      </c>
      <c r="D74" s="10" t="s">
        <v>47</v>
      </c>
      <c r="E74" s="8" t="s">
        <v>138</v>
      </c>
      <c r="F74" s="8">
        <v>44</v>
      </c>
      <c r="G74" s="8">
        <v>1</v>
      </c>
    </row>
    <row r="75" spans="1:7" ht="9.9499999999999993" customHeight="1" x14ac:dyDescent="0.25">
      <c r="A75" s="8">
        <v>2</v>
      </c>
      <c r="B75" s="8">
        <v>87</v>
      </c>
      <c r="C75" s="10" t="s">
        <v>139</v>
      </c>
      <c r="D75" s="10" t="s">
        <v>69</v>
      </c>
      <c r="E75" s="8" t="s">
        <v>140</v>
      </c>
      <c r="F75" s="8">
        <v>46</v>
      </c>
      <c r="G75" s="8">
        <v>2</v>
      </c>
    </row>
    <row r="76" spans="1:7" ht="9.9499999999999993" customHeight="1" x14ac:dyDescent="0.25">
      <c r="A76" s="8">
        <v>3</v>
      </c>
      <c r="B76" s="8">
        <v>94</v>
      </c>
      <c r="C76" s="10" t="s">
        <v>141</v>
      </c>
      <c r="D76" s="10" t="s">
        <v>50</v>
      </c>
      <c r="E76" s="8" t="s">
        <v>142</v>
      </c>
      <c r="F76" s="8">
        <v>49</v>
      </c>
      <c r="G76" s="8">
        <v>3</v>
      </c>
    </row>
    <row r="77" spans="1:7" ht="9.9499999999999993" customHeight="1" x14ac:dyDescent="0.25">
      <c r="A77" s="8">
        <v>4</v>
      </c>
      <c r="B77" s="8">
        <v>82</v>
      </c>
      <c r="C77" s="10" t="s">
        <v>143</v>
      </c>
      <c r="D77" s="10" t="s">
        <v>25</v>
      </c>
      <c r="E77" s="8" t="s">
        <v>144</v>
      </c>
      <c r="F77" s="8">
        <v>59</v>
      </c>
      <c r="G77" s="8">
        <v>4</v>
      </c>
    </row>
    <row r="78" spans="1:7" ht="9.9499999999999993" customHeight="1" x14ac:dyDescent="0.25">
      <c r="A78" s="8">
        <v>5</v>
      </c>
      <c r="B78" s="8">
        <v>84</v>
      </c>
      <c r="C78" s="10" t="s">
        <v>145</v>
      </c>
      <c r="D78" s="10" t="s">
        <v>25</v>
      </c>
      <c r="E78" s="8" t="s">
        <v>146</v>
      </c>
      <c r="F78" s="8">
        <v>63</v>
      </c>
      <c r="G78" s="8">
        <v>5</v>
      </c>
    </row>
    <row r="79" spans="1:7" ht="9.9499999999999993" customHeight="1" x14ac:dyDescent="0.25">
      <c r="A79" s="8">
        <v>6</v>
      </c>
      <c r="B79" s="8">
        <v>86</v>
      </c>
      <c r="C79" s="10" t="s">
        <v>147</v>
      </c>
      <c r="D79" s="10" t="s">
        <v>69</v>
      </c>
      <c r="E79" s="8" t="s">
        <v>119</v>
      </c>
      <c r="F79" s="8">
        <v>69</v>
      </c>
      <c r="G79" s="8">
        <v>6</v>
      </c>
    </row>
    <row r="80" spans="1:7" ht="9.9499999999999993" customHeight="1" x14ac:dyDescent="0.25">
      <c r="A80" s="8">
        <v>7</v>
      </c>
      <c r="B80" s="8">
        <v>81</v>
      </c>
      <c r="C80" s="10" t="s">
        <v>148</v>
      </c>
      <c r="D80" s="10" t="s">
        <v>37</v>
      </c>
      <c r="E80" s="8" t="s">
        <v>149</v>
      </c>
      <c r="F80" s="8">
        <v>73</v>
      </c>
      <c r="G80" s="8">
        <v>7</v>
      </c>
    </row>
    <row r="81" spans="1:7" ht="9.9499999999999993" customHeight="1" x14ac:dyDescent="0.25">
      <c r="A81" s="8">
        <v>8</v>
      </c>
      <c r="B81" s="8">
        <v>97</v>
      </c>
      <c r="C81" s="10" t="s">
        <v>150</v>
      </c>
      <c r="D81" s="10" t="s">
        <v>50</v>
      </c>
      <c r="E81" s="8" t="s">
        <v>151</v>
      </c>
      <c r="F81" s="8">
        <v>76</v>
      </c>
      <c r="G81" s="8">
        <v>8</v>
      </c>
    </row>
    <row r="82" spans="1:7" ht="9.9499999999999993" customHeight="1" x14ac:dyDescent="0.25">
      <c r="A82" s="8">
        <v>9</v>
      </c>
      <c r="B82" s="8">
        <v>95</v>
      </c>
      <c r="C82" s="10" t="s">
        <v>152</v>
      </c>
      <c r="D82" s="10" t="s">
        <v>50</v>
      </c>
      <c r="E82" s="8" t="s">
        <v>153</v>
      </c>
      <c r="F82" s="8">
        <v>80</v>
      </c>
      <c r="G82" s="8">
        <v>9</v>
      </c>
    </row>
    <row r="83" spans="1:7" ht="9.9499999999999993" customHeight="1" x14ac:dyDescent="0.25">
      <c r="A83" s="8">
        <v>10</v>
      </c>
      <c r="B83" s="8">
        <v>93</v>
      </c>
      <c r="C83" s="10" t="s">
        <v>154</v>
      </c>
      <c r="D83" s="10" t="s">
        <v>50</v>
      </c>
      <c r="E83" s="8" t="s">
        <v>155</v>
      </c>
      <c r="F83" s="8">
        <v>83</v>
      </c>
      <c r="G83" s="8">
        <v>10</v>
      </c>
    </row>
    <row r="84" spans="1:7" ht="9.9499999999999993" customHeight="1" x14ac:dyDescent="0.25">
      <c r="A84" s="8">
        <v>11</v>
      </c>
      <c r="B84" s="8">
        <v>96</v>
      </c>
      <c r="C84" s="10" t="s">
        <v>156</v>
      </c>
      <c r="D84" s="10" t="s">
        <v>50</v>
      </c>
      <c r="E84" s="8" t="s">
        <v>72</v>
      </c>
      <c r="F84" s="8">
        <v>89</v>
      </c>
      <c r="G84" s="8">
        <v>11</v>
      </c>
    </row>
    <row r="85" spans="1:7" ht="9.9499999999999993" customHeight="1" x14ac:dyDescent="0.25">
      <c r="A85" s="8">
        <v>12</v>
      </c>
      <c r="B85" s="8">
        <v>90</v>
      </c>
      <c r="C85" s="10" t="s">
        <v>157</v>
      </c>
      <c r="D85" s="10" t="s">
        <v>134</v>
      </c>
      <c r="E85" s="8" t="s">
        <v>158</v>
      </c>
      <c r="F85" s="8">
        <v>90</v>
      </c>
      <c r="G85" s="8">
        <v>12</v>
      </c>
    </row>
    <row r="86" spans="1:7" ht="9.9499999999999993" customHeight="1" x14ac:dyDescent="0.25">
      <c r="A86" s="8">
        <v>13</v>
      </c>
      <c r="B86" s="8">
        <v>88</v>
      </c>
      <c r="C86" s="10" t="s">
        <v>159</v>
      </c>
      <c r="D86" s="10" t="s">
        <v>44</v>
      </c>
      <c r="E86" s="8" t="s">
        <v>160</v>
      </c>
      <c r="F86" s="8">
        <v>92</v>
      </c>
      <c r="G86" s="8">
        <v>13</v>
      </c>
    </row>
    <row r="87" spans="1:7" ht="9.9499999999999993" customHeight="1" x14ac:dyDescent="0.25">
      <c r="A87" s="8">
        <v>14</v>
      </c>
      <c r="B87" s="8">
        <v>89</v>
      </c>
      <c r="C87" s="10" t="s">
        <v>161</v>
      </c>
      <c r="D87" s="10" t="s">
        <v>134</v>
      </c>
      <c r="E87" s="8" t="s">
        <v>162</v>
      </c>
      <c r="F87" s="8">
        <v>96</v>
      </c>
      <c r="G87" s="8">
        <v>14</v>
      </c>
    </row>
    <row r="88" spans="1:7" ht="9.9499999999999993" customHeight="1" x14ac:dyDescent="0.25">
      <c r="A88" s="53" t="s">
        <v>356</v>
      </c>
      <c r="B88" s="8">
        <v>91</v>
      </c>
      <c r="C88" s="10" t="s">
        <v>163</v>
      </c>
      <c r="D88" s="10" t="s">
        <v>164</v>
      </c>
      <c r="E88" s="8"/>
      <c r="F88" s="8"/>
      <c r="G88" s="53"/>
    </row>
    <row r="89" spans="1:7" ht="9.9499999999999993" customHeight="1" x14ac:dyDescent="0.25">
      <c r="A89" s="53" t="s">
        <v>356</v>
      </c>
      <c r="B89" s="8">
        <v>83</v>
      </c>
      <c r="C89" s="10" t="s">
        <v>165</v>
      </c>
      <c r="D89" s="10" t="s">
        <v>25</v>
      </c>
      <c r="E89" s="8"/>
      <c r="F89" s="8"/>
      <c r="G89" s="53"/>
    </row>
    <row r="90" spans="1:7" ht="13.5" customHeight="1" x14ac:dyDescent="0.25">
      <c r="A90" s="54" t="s">
        <v>361</v>
      </c>
      <c r="B90" s="9">
        <v>85</v>
      </c>
      <c r="C90" s="11" t="s">
        <v>166</v>
      </c>
      <c r="D90" s="11" t="s">
        <v>69</v>
      </c>
      <c r="E90" s="9"/>
      <c r="F90" s="9"/>
      <c r="G90" s="54"/>
    </row>
    <row r="91" spans="1:7" ht="9.9499999999999993" customHeight="1" x14ac:dyDescent="0.25"/>
    <row r="92" spans="1:7" ht="9.9499999999999993" customHeight="1" x14ac:dyDescent="0.25">
      <c r="A92" s="29" t="s">
        <v>167</v>
      </c>
      <c r="B92" s="29"/>
      <c r="C92" s="29"/>
      <c r="D92" s="29"/>
      <c r="E92" s="29"/>
      <c r="F92" s="29"/>
      <c r="G92" s="29"/>
    </row>
    <row r="93" spans="1:7" ht="9.9499999999999993" customHeight="1" x14ac:dyDescent="0.25">
      <c r="A93" s="5" t="s">
        <v>16</v>
      </c>
      <c r="B93" s="6" t="s">
        <v>17</v>
      </c>
      <c r="C93" s="6" t="s">
        <v>18</v>
      </c>
      <c r="D93" s="6" t="s">
        <v>19</v>
      </c>
      <c r="E93" s="6" t="s">
        <v>20</v>
      </c>
      <c r="F93" s="6" t="s">
        <v>21</v>
      </c>
      <c r="G93" s="56" t="s">
        <v>359</v>
      </c>
    </row>
    <row r="94" spans="1:7" ht="9.9499999999999993" customHeight="1" x14ac:dyDescent="0.25">
      <c r="A94" s="8">
        <v>1</v>
      </c>
      <c r="B94" s="8">
        <v>50</v>
      </c>
      <c r="C94" s="10" t="s">
        <v>168</v>
      </c>
      <c r="D94" s="10" t="s">
        <v>69</v>
      </c>
      <c r="E94" s="8" t="s">
        <v>169</v>
      </c>
      <c r="F94" s="8">
        <v>4</v>
      </c>
      <c r="G94" s="8">
        <v>1</v>
      </c>
    </row>
    <row r="95" spans="1:7" ht="9.9499999999999993" customHeight="1" x14ac:dyDescent="0.25">
      <c r="A95" s="8">
        <v>2</v>
      </c>
      <c r="B95" s="8">
        <v>61</v>
      </c>
      <c r="C95" s="10" t="s">
        <v>170</v>
      </c>
      <c r="D95" s="10" t="s">
        <v>74</v>
      </c>
      <c r="E95" s="8" t="s">
        <v>171</v>
      </c>
      <c r="F95" s="8">
        <v>5</v>
      </c>
      <c r="G95" s="8">
        <v>2</v>
      </c>
    </row>
    <row r="96" spans="1:7" ht="9.9499999999999993" customHeight="1" x14ac:dyDescent="0.25">
      <c r="A96" s="8">
        <v>3</v>
      </c>
      <c r="B96" s="8">
        <v>47</v>
      </c>
      <c r="C96" s="10" t="s">
        <v>172</v>
      </c>
      <c r="D96" s="10" t="s">
        <v>69</v>
      </c>
      <c r="E96" s="8" t="s">
        <v>173</v>
      </c>
      <c r="F96" s="8">
        <v>6</v>
      </c>
      <c r="G96" s="8">
        <v>3</v>
      </c>
    </row>
    <row r="97" spans="1:7" ht="9.9499999999999993" customHeight="1" x14ac:dyDescent="0.25">
      <c r="A97" s="8">
        <v>4</v>
      </c>
      <c r="B97" s="8">
        <v>59</v>
      </c>
      <c r="C97" s="10" t="s">
        <v>174</v>
      </c>
      <c r="D97" s="10" t="s">
        <v>47</v>
      </c>
      <c r="E97" s="8" t="s">
        <v>175</v>
      </c>
      <c r="F97" s="8">
        <v>9</v>
      </c>
      <c r="G97" s="8">
        <v>4</v>
      </c>
    </row>
    <row r="98" spans="1:7" ht="9.9499999999999993" customHeight="1" x14ac:dyDescent="0.25">
      <c r="A98" s="8">
        <v>5</v>
      </c>
      <c r="B98" s="8">
        <v>41</v>
      </c>
      <c r="C98" s="10" t="s">
        <v>176</v>
      </c>
      <c r="D98" s="10" t="s">
        <v>37</v>
      </c>
      <c r="E98" s="8" t="s">
        <v>177</v>
      </c>
      <c r="F98" s="8">
        <v>13</v>
      </c>
      <c r="G98" s="8">
        <v>5</v>
      </c>
    </row>
    <row r="99" spans="1:7" ht="9.9499999999999993" customHeight="1" x14ac:dyDescent="0.25">
      <c r="A99" s="8">
        <v>6</v>
      </c>
      <c r="B99" s="8">
        <v>54</v>
      </c>
      <c r="C99" s="10" t="s">
        <v>178</v>
      </c>
      <c r="D99" s="10" t="s">
        <v>123</v>
      </c>
      <c r="E99" s="8" t="s">
        <v>179</v>
      </c>
      <c r="F99" s="8">
        <v>15</v>
      </c>
      <c r="G99" s="8">
        <v>6</v>
      </c>
    </row>
    <row r="100" spans="1:7" ht="9.9499999999999993" customHeight="1" x14ac:dyDescent="0.25">
      <c r="A100" s="8">
        <v>7</v>
      </c>
      <c r="B100" s="8">
        <v>63</v>
      </c>
      <c r="C100" s="10" t="s">
        <v>180</v>
      </c>
      <c r="D100" s="10" t="s">
        <v>50</v>
      </c>
      <c r="E100" s="8" t="s">
        <v>181</v>
      </c>
      <c r="F100" s="8">
        <v>17</v>
      </c>
      <c r="G100" s="8">
        <v>7</v>
      </c>
    </row>
    <row r="101" spans="1:7" ht="9.9499999999999993" customHeight="1" x14ac:dyDescent="0.25">
      <c r="A101" s="8">
        <v>8</v>
      </c>
      <c r="B101" s="8">
        <v>71</v>
      </c>
      <c r="C101" s="10" t="s">
        <v>182</v>
      </c>
      <c r="D101" s="10" t="s">
        <v>50</v>
      </c>
      <c r="E101" s="8" t="s">
        <v>183</v>
      </c>
      <c r="F101" s="8">
        <v>19</v>
      </c>
      <c r="G101" s="8">
        <v>8</v>
      </c>
    </row>
    <row r="102" spans="1:7" ht="9.9499999999999993" customHeight="1" x14ac:dyDescent="0.25">
      <c r="A102" s="8">
        <v>9</v>
      </c>
      <c r="B102" s="8">
        <v>69</v>
      </c>
      <c r="C102" s="10" t="s">
        <v>184</v>
      </c>
      <c r="D102" s="10" t="s">
        <v>50</v>
      </c>
      <c r="E102" s="8" t="s">
        <v>185</v>
      </c>
      <c r="F102" s="8">
        <v>21</v>
      </c>
      <c r="G102" s="8">
        <v>9</v>
      </c>
    </row>
    <row r="103" spans="1:7" ht="9.9499999999999993" customHeight="1" x14ac:dyDescent="0.25">
      <c r="A103" s="8">
        <v>10</v>
      </c>
      <c r="B103" s="8">
        <v>51</v>
      </c>
      <c r="C103" s="10" t="s">
        <v>186</v>
      </c>
      <c r="D103" s="10" t="s">
        <v>69</v>
      </c>
      <c r="E103" s="8" t="s">
        <v>187</v>
      </c>
      <c r="F103" s="8">
        <v>24</v>
      </c>
      <c r="G103" s="8">
        <v>10</v>
      </c>
    </row>
    <row r="104" spans="1:7" ht="9.9499999999999993" customHeight="1" x14ac:dyDescent="0.25">
      <c r="A104" s="8">
        <v>11</v>
      </c>
      <c r="B104" s="8">
        <v>67</v>
      </c>
      <c r="C104" s="10" t="s">
        <v>188</v>
      </c>
      <c r="D104" s="10" t="s">
        <v>50</v>
      </c>
      <c r="E104" s="8" t="s">
        <v>45</v>
      </c>
      <c r="F104" s="8">
        <v>32</v>
      </c>
      <c r="G104" s="8">
        <v>11</v>
      </c>
    </row>
    <row r="105" spans="1:7" ht="9.9499999999999993" customHeight="1" x14ac:dyDescent="0.25">
      <c r="A105" s="8">
        <v>12</v>
      </c>
      <c r="B105" s="8">
        <v>64</v>
      </c>
      <c r="C105" s="10" t="s">
        <v>189</v>
      </c>
      <c r="D105" s="10" t="s">
        <v>50</v>
      </c>
      <c r="E105" s="8" t="s">
        <v>190</v>
      </c>
      <c r="F105" s="8">
        <v>33</v>
      </c>
      <c r="G105" s="8">
        <v>12</v>
      </c>
    </row>
    <row r="106" spans="1:7" ht="9.9499999999999993" customHeight="1" x14ac:dyDescent="0.25">
      <c r="A106" s="8">
        <v>13</v>
      </c>
      <c r="B106" s="8">
        <v>46</v>
      </c>
      <c r="C106" s="10" t="s">
        <v>191</v>
      </c>
      <c r="D106" s="10" t="s">
        <v>69</v>
      </c>
      <c r="E106" s="8" t="s">
        <v>190</v>
      </c>
      <c r="F106" s="8">
        <v>34</v>
      </c>
      <c r="G106" s="8">
        <v>13</v>
      </c>
    </row>
    <row r="107" spans="1:7" ht="9.9499999999999993" customHeight="1" x14ac:dyDescent="0.25">
      <c r="A107" s="8">
        <v>14</v>
      </c>
      <c r="B107" s="8">
        <v>62</v>
      </c>
      <c r="C107" s="10" t="s">
        <v>192</v>
      </c>
      <c r="D107" s="10" t="s">
        <v>74</v>
      </c>
      <c r="E107" s="8" t="s">
        <v>193</v>
      </c>
      <c r="F107" s="8">
        <v>36</v>
      </c>
      <c r="G107" s="8">
        <v>14</v>
      </c>
    </row>
    <row r="108" spans="1:7" ht="9.9499999999999993" customHeight="1" x14ac:dyDescent="0.25">
      <c r="A108" s="8">
        <v>15</v>
      </c>
      <c r="B108" s="8">
        <v>44</v>
      </c>
      <c r="C108" s="10" t="s">
        <v>194</v>
      </c>
      <c r="D108" s="10" t="s">
        <v>37</v>
      </c>
      <c r="E108" s="8" t="s">
        <v>195</v>
      </c>
      <c r="F108" s="8">
        <v>39</v>
      </c>
      <c r="G108" s="8">
        <v>15</v>
      </c>
    </row>
    <row r="109" spans="1:7" ht="9.9499999999999993" customHeight="1" x14ac:dyDescent="0.25">
      <c r="A109" s="8">
        <v>16</v>
      </c>
      <c r="B109" s="8">
        <v>58</v>
      </c>
      <c r="C109" s="10" t="s">
        <v>196</v>
      </c>
      <c r="D109" s="10" t="s">
        <v>47</v>
      </c>
      <c r="E109" s="8" t="s">
        <v>197</v>
      </c>
      <c r="F109" s="8">
        <v>40</v>
      </c>
      <c r="G109" s="8">
        <v>16</v>
      </c>
    </row>
    <row r="110" spans="1:7" ht="9.9499999999999993" customHeight="1" x14ac:dyDescent="0.25">
      <c r="A110" s="8">
        <v>17</v>
      </c>
      <c r="B110" s="8">
        <v>48</v>
      </c>
      <c r="C110" s="10" t="s">
        <v>198</v>
      </c>
      <c r="D110" s="10" t="s">
        <v>69</v>
      </c>
      <c r="E110" s="8" t="s">
        <v>199</v>
      </c>
      <c r="F110" s="8">
        <v>41</v>
      </c>
      <c r="G110" s="8">
        <v>17</v>
      </c>
    </row>
    <row r="111" spans="1:7" ht="9.9499999999999993" customHeight="1" x14ac:dyDescent="0.25">
      <c r="A111" s="8">
        <v>18</v>
      </c>
      <c r="B111" s="8">
        <v>60</v>
      </c>
      <c r="C111" s="10" t="s">
        <v>200</v>
      </c>
      <c r="D111" s="10" t="s">
        <v>47</v>
      </c>
      <c r="E111" s="8" t="s">
        <v>138</v>
      </c>
      <c r="F111" s="8">
        <v>45</v>
      </c>
      <c r="G111" s="8">
        <v>18</v>
      </c>
    </row>
    <row r="112" spans="1:7" ht="9.9499999999999993" customHeight="1" x14ac:dyDescent="0.25">
      <c r="A112" s="8">
        <v>19</v>
      </c>
      <c r="B112" s="8">
        <v>43</v>
      </c>
      <c r="C112" s="10" t="s">
        <v>201</v>
      </c>
      <c r="D112" s="10" t="s">
        <v>37</v>
      </c>
      <c r="E112" s="8" t="s">
        <v>202</v>
      </c>
      <c r="F112" s="8">
        <v>50</v>
      </c>
      <c r="G112" s="8">
        <v>19</v>
      </c>
    </row>
    <row r="113" spans="1:7" ht="9.9499999999999993" customHeight="1" x14ac:dyDescent="0.25">
      <c r="A113" s="8">
        <v>20</v>
      </c>
      <c r="B113" s="8">
        <v>42</v>
      </c>
      <c r="C113" s="10" t="s">
        <v>203</v>
      </c>
      <c r="D113" s="10" t="s">
        <v>37</v>
      </c>
      <c r="E113" s="8" t="s">
        <v>204</v>
      </c>
      <c r="F113" s="8">
        <v>52</v>
      </c>
      <c r="G113" s="8">
        <v>20</v>
      </c>
    </row>
    <row r="114" spans="1:7" ht="9.9499999999999993" customHeight="1" x14ac:dyDescent="0.25">
      <c r="A114" s="8">
        <v>21</v>
      </c>
      <c r="B114" s="8">
        <v>49</v>
      </c>
      <c r="C114" s="10" t="s">
        <v>205</v>
      </c>
      <c r="D114" s="10" t="s">
        <v>69</v>
      </c>
      <c r="E114" s="8" t="s">
        <v>206</v>
      </c>
      <c r="F114" s="8">
        <v>54</v>
      </c>
      <c r="G114" s="8">
        <v>21</v>
      </c>
    </row>
    <row r="115" spans="1:7" ht="9.9499999999999993" customHeight="1" x14ac:dyDescent="0.25">
      <c r="A115" s="8">
        <v>22</v>
      </c>
      <c r="B115" s="8">
        <v>66</v>
      </c>
      <c r="C115" s="10" t="s">
        <v>207</v>
      </c>
      <c r="D115" s="10" t="s">
        <v>50</v>
      </c>
      <c r="E115" s="8" t="s">
        <v>208</v>
      </c>
      <c r="F115" s="8">
        <v>55</v>
      </c>
      <c r="G115" s="8">
        <v>22</v>
      </c>
    </row>
    <row r="116" spans="1:7" ht="9.9499999999999993" customHeight="1" x14ac:dyDescent="0.25">
      <c r="A116" s="8">
        <v>23</v>
      </c>
      <c r="B116" s="8">
        <v>65</v>
      </c>
      <c r="C116" s="10" t="s">
        <v>209</v>
      </c>
      <c r="D116" s="10" t="s">
        <v>50</v>
      </c>
      <c r="E116" s="8" t="s">
        <v>210</v>
      </c>
      <c r="F116" s="8">
        <v>58</v>
      </c>
      <c r="G116" s="8">
        <v>23</v>
      </c>
    </row>
    <row r="117" spans="1:7" ht="9.9499999999999993" customHeight="1" x14ac:dyDescent="0.25">
      <c r="A117" s="8">
        <v>24</v>
      </c>
      <c r="B117" s="8">
        <v>53</v>
      </c>
      <c r="C117" s="10" t="s">
        <v>211</v>
      </c>
      <c r="D117" s="10" t="s">
        <v>44</v>
      </c>
      <c r="E117" s="8" t="s">
        <v>212</v>
      </c>
      <c r="F117" s="8">
        <v>60</v>
      </c>
      <c r="G117" s="8">
        <v>24</v>
      </c>
    </row>
    <row r="118" spans="1:7" ht="9.9499999999999993" customHeight="1" x14ac:dyDescent="0.25">
      <c r="A118" s="8">
        <v>25</v>
      </c>
      <c r="B118" s="8">
        <v>57</v>
      </c>
      <c r="C118" s="10" t="s">
        <v>213</v>
      </c>
      <c r="D118" s="10" t="s">
        <v>214</v>
      </c>
      <c r="E118" s="8" t="s">
        <v>215</v>
      </c>
      <c r="F118" s="8">
        <v>62</v>
      </c>
      <c r="G118" s="8">
        <v>25</v>
      </c>
    </row>
    <row r="119" spans="1:7" ht="9.9499999999999993" customHeight="1" x14ac:dyDescent="0.25">
      <c r="A119" s="8">
        <v>26</v>
      </c>
      <c r="B119" s="8">
        <v>56</v>
      </c>
      <c r="C119" s="10" t="s">
        <v>216</v>
      </c>
      <c r="D119" s="10" t="s">
        <v>134</v>
      </c>
      <c r="E119" s="8" t="s">
        <v>217</v>
      </c>
      <c r="F119" s="8">
        <v>67</v>
      </c>
      <c r="G119" s="8">
        <v>26</v>
      </c>
    </row>
    <row r="120" spans="1:7" ht="9.9499999999999993" customHeight="1" x14ac:dyDescent="0.25">
      <c r="A120" s="8">
        <v>27</v>
      </c>
      <c r="B120" s="8">
        <v>52</v>
      </c>
      <c r="C120" s="10" t="s">
        <v>218</v>
      </c>
      <c r="D120" s="10" t="s">
        <v>44</v>
      </c>
      <c r="E120" s="8" t="s">
        <v>219</v>
      </c>
      <c r="F120" s="8">
        <v>71</v>
      </c>
      <c r="G120" s="8">
        <v>27</v>
      </c>
    </row>
    <row r="121" spans="1:7" ht="9.9499999999999993" customHeight="1" x14ac:dyDescent="0.25">
      <c r="A121" s="8">
        <v>28</v>
      </c>
      <c r="B121" s="8">
        <v>68</v>
      </c>
      <c r="C121" s="10" t="s">
        <v>220</v>
      </c>
      <c r="D121" s="10" t="s">
        <v>50</v>
      </c>
      <c r="E121" s="8" t="s">
        <v>221</v>
      </c>
      <c r="F121" s="8">
        <v>72</v>
      </c>
      <c r="G121" s="8">
        <v>28</v>
      </c>
    </row>
    <row r="122" spans="1:7" ht="9.9499999999999993" customHeight="1" x14ac:dyDescent="0.25">
      <c r="A122" s="8">
        <v>29</v>
      </c>
      <c r="B122" s="8">
        <v>72</v>
      </c>
      <c r="C122" s="10" t="s">
        <v>222</v>
      </c>
      <c r="D122" s="10" t="s">
        <v>50</v>
      </c>
      <c r="E122" s="8" t="s">
        <v>223</v>
      </c>
      <c r="F122" s="8">
        <v>77</v>
      </c>
      <c r="G122" s="8">
        <v>29</v>
      </c>
    </row>
    <row r="123" spans="1:7" ht="9.9499999999999993" customHeight="1" x14ac:dyDescent="0.25">
      <c r="A123" s="8">
        <v>30</v>
      </c>
      <c r="B123" s="8">
        <v>70</v>
      </c>
      <c r="C123" s="10" t="s">
        <v>224</v>
      </c>
      <c r="D123" s="10" t="s">
        <v>50</v>
      </c>
      <c r="E123" s="8" t="s">
        <v>225</v>
      </c>
      <c r="F123" s="8">
        <v>91</v>
      </c>
      <c r="G123" s="8">
        <v>30</v>
      </c>
    </row>
    <row r="124" spans="1:7" ht="9.9499999999999993" customHeight="1" x14ac:dyDescent="0.25">
      <c r="A124" s="53" t="s">
        <v>356</v>
      </c>
      <c r="B124" s="8">
        <v>45</v>
      </c>
      <c r="C124" s="10" t="s">
        <v>226</v>
      </c>
      <c r="D124" s="10" t="s">
        <v>37</v>
      </c>
      <c r="E124" s="8"/>
      <c r="F124" s="8"/>
      <c r="G124" s="53"/>
    </row>
    <row r="125" spans="1:7" ht="9.9499999999999993" customHeight="1" x14ac:dyDescent="0.25">
      <c r="A125" s="53" t="s">
        <v>356</v>
      </c>
      <c r="B125" s="9">
        <v>73</v>
      </c>
      <c r="C125" s="11" t="s">
        <v>227</v>
      </c>
      <c r="D125" s="11" t="s">
        <v>50</v>
      </c>
      <c r="E125" s="9"/>
      <c r="F125" s="9"/>
      <c r="G125" s="53"/>
    </row>
    <row r="126" spans="1:7" ht="9.9499999999999993" customHeight="1" x14ac:dyDescent="0.25">
      <c r="A126" s="53" t="s">
        <v>355</v>
      </c>
      <c r="B126" s="8">
        <v>55</v>
      </c>
      <c r="C126" s="10" t="s">
        <v>228</v>
      </c>
      <c r="D126" s="10" t="s">
        <v>123</v>
      </c>
      <c r="E126" s="8" t="s">
        <v>229</v>
      </c>
      <c r="F126" s="55" t="s">
        <v>362</v>
      </c>
      <c r="G126" s="53"/>
    </row>
    <row r="127" spans="1:7" ht="9.9499999999999993" customHeight="1" x14ac:dyDescent="0.25"/>
    <row r="128" spans="1:7" ht="9.9499999999999993" customHeight="1" x14ac:dyDescent="0.25">
      <c r="A128" s="29" t="s">
        <v>230</v>
      </c>
      <c r="B128" s="29"/>
      <c r="C128" s="29"/>
      <c r="D128" s="29"/>
      <c r="E128" s="29"/>
      <c r="F128" s="29"/>
      <c r="G128" s="29"/>
    </row>
    <row r="129" spans="1:7" ht="9.9499999999999993" customHeight="1" x14ac:dyDescent="0.25">
      <c r="A129" s="5" t="s">
        <v>16</v>
      </c>
      <c r="B129" s="6" t="s">
        <v>17</v>
      </c>
      <c r="C129" s="6" t="s">
        <v>18</v>
      </c>
      <c r="D129" s="6" t="s">
        <v>19</v>
      </c>
      <c r="E129" s="6" t="s">
        <v>20</v>
      </c>
      <c r="F129" s="6" t="s">
        <v>21</v>
      </c>
      <c r="G129" s="56" t="s">
        <v>359</v>
      </c>
    </row>
    <row r="130" spans="1:7" ht="9.9499999999999993" customHeight="1" x14ac:dyDescent="0.25">
      <c r="A130" s="8">
        <v>1</v>
      </c>
      <c r="B130" s="8">
        <v>106</v>
      </c>
      <c r="C130" s="10" t="s">
        <v>231</v>
      </c>
      <c r="D130" s="10" t="s">
        <v>69</v>
      </c>
      <c r="E130" s="8" t="s">
        <v>42</v>
      </c>
      <c r="F130" s="8">
        <v>28</v>
      </c>
      <c r="G130" s="8">
        <v>1</v>
      </c>
    </row>
    <row r="131" spans="1:7" ht="9.9499999999999993" customHeight="1" x14ac:dyDescent="0.25">
      <c r="A131" s="8">
        <v>2</v>
      </c>
      <c r="B131" s="8">
        <v>101</v>
      </c>
      <c r="C131" s="10" t="s">
        <v>232</v>
      </c>
      <c r="D131" s="10" t="s">
        <v>69</v>
      </c>
      <c r="E131" s="8" t="s">
        <v>233</v>
      </c>
      <c r="F131" s="8">
        <v>47</v>
      </c>
      <c r="G131" s="8">
        <v>2</v>
      </c>
    </row>
    <row r="132" spans="1:7" ht="9.9499999999999993" customHeight="1" x14ac:dyDescent="0.25">
      <c r="A132" s="8">
        <v>3</v>
      </c>
      <c r="B132" s="8">
        <v>102</v>
      </c>
      <c r="C132" s="10" t="s">
        <v>234</v>
      </c>
      <c r="D132" s="10" t="s">
        <v>69</v>
      </c>
      <c r="E132" s="8" t="s">
        <v>235</v>
      </c>
      <c r="F132" s="8">
        <v>53</v>
      </c>
      <c r="G132" s="8">
        <v>3</v>
      </c>
    </row>
    <row r="133" spans="1:7" ht="9.9499999999999993" customHeight="1" x14ac:dyDescent="0.25">
      <c r="A133" s="8">
        <v>4</v>
      </c>
      <c r="B133" s="8">
        <v>116</v>
      </c>
      <c r="C133" s="10" t="s">
        <v>236</v>
      </c>
      <c r="D133" s="10" t="s">
        <v>47</v>
      </c>
      <c r="E133" s="8" t="s">
        <v>237</v>
      </c>
      <c r="F133" s="8">
        <v>56</v>
      </c>
      <c r="G133" s="8">
        <v>4</v>
      </c>
    </row>
    <row r="134" spans="1:7" ht="9.9499999999999993" customHeight="1" x14ac:dyDescent="0.25">
      <c r="A134" s="8">
        <v>5</v>
      </c>
      <c r="B134" s="8">
        <v>107</v>
      </c>
      <c r="C134" s="10" t="s">
        <v>238</v>
      </c>
      <c r="D134" s="10" t="s">
        <v>69</v>
      </c>
      <c r="E134" s="8" t="s">
        <v>64</v>
      </c>
      <c r="F134" s="8">
        <v>65</v>
      </c>
      <c r="G134" s="8">
        <v>5</v>
      </c>
    </row>
    <row r="135" spans="1:7" ht="9.9499999999999993" customHeight="1" x14ac:dyDescent="0.25">
      <c r="A135" s="8">
        <v>6</v>
      </c>
      <c r="B135" s="8">
        <v>117</v>
      </c>
      <c r="C135" s="10" t="s">
        <v>239</v>
      </c>
      <c r="D135" s="10" t="s">
        <v>50</v>
      </c>
      <c r="E135" s="8" t="s">
        <v>240</v>
      </c>
      <c r="F135" s="8">
        <v>74</v>
      </c>
      <c r="G135" s="8">
        <v>6</v>
      </c>
    </row>
    <row r="136" spans="1:7" ht="9.9499999999999993" customHeight="1" x14ac:dyDescent="0.25">
      <c r="A136" s="8">
        <v>7</v>
      </c>
      <c r="B136" s="8">
        <v>99</v>
      </c>
      <c r="C136" s="10" t="s">
        <v>241</v>
      </c>
      <c r="D136" s="10" t="s">
        <v>66</v>
      </c>
      <c r="E136" s="8" t="s">
        <v>242</v>
      </c>
      <c r="F136" s="8">
        <v>81</v>
      </c>
      <c r="G136" s="8">
        <v>7</v>
      </c>
    </row>
    <row r="137" spans="1:7" ht="9.9499999999999993" customHeight="1" x14ac:dyDescent="0.25">
      <c r="A137" s="8">
        <v>8</v>
      </c>
      <c r="B137" s="8">
        <v>104</v>
      </c>
      <c r="C137" s="10" t="s">
        <v>243</v>
      </c>
      <c r="D137" s="10" t="s">
        <v>69</v>
      </c>
      <c r="E137" s="8" t="s">
        <v>244</v>
      </c>
      <c r="F137" s="8">
        <v>82</v>
      </c>
      <c r="G137" s="8">
        <v>8</v>
      </c>
    </row>
    <row r="138" spans="1:7" ht="9.9499999999999993" customHeight="1" x14ac:dyDescent="0.25">
      <c r="A138" s="8">
        <v>9</v>
      </c>
      <c r="B138" s="8">
        <v>105</v>
      </c>
      <c r="C138" s="10" t="s">
        <v>245</v>
      </c>
      <c r="D138" s="10" t="s">
        <v>69</v>
      </c>
      <c r="E138" s="8" t="s">
        <v>246</v>
      </c>
      <c r="F138" s="8">
        <v>86</v>
      </c>
      <c r="G138" s="8">
        <v>9</v>
      </c>
    </row>
    <row r="139" spans="1:7" ht="9.9499999999999993" customHeight="1" x14ac:dyDescent="0.25">
      <c r="A139" s="8">
        <v>10</v>
      </c>
      <c r="B139" s="8">
        <v>100</v>
      </c>
      <c r="C139" s="10" t="s">
        <v>247</v>
      </c>
      <c r="D139" s="10" t="s">
        <v>66</v>
      </c>
      <c r="E139" s="8" t="s">
        <v>248</v>
      </c>
      <c r="F139" s="8">
        <v>93</v>
      </c>
      <c r="G139" s="8">
        <v>10</v>
      </c>
    </row>
    <row r="140" spans="1:7" ht="9.9499999999999993" customHeight="1" x14ac:dyDescent="0.25">
      <c r="A140" s="8">
        <v>11</v>
      </c>
      <c r="B140" s="8">
        <v>109</v>
      </c>
      <c r="C140" s="10" t="s">
        <v>249</v>
      </c>
      <c r="D140" s="10" t="s">
        <v>44</v>
      </c>
      <c r="E140" s="8" t="s">
        <v>250</v>
      </c>
      <c r="F140" s="8">
        <v>94</v>
      </c>
      <c r="G140" s="8">
        <v>11</v>
      </c>
    </row>
    <row r="141" spans="1:7" ht="9.9499999999999993" customHeight="1" x14ac:dyDescent="0.25">
      <c r="A141" s="8">
        <v>12</v>
      </c>
      <c r="B141" s="8">
        <v>118</v>
      </c>
      <c r="C141" s="10" t="s">
        <v>251</v>
      </c>
      <c r="D141" s="10" t="s">
        <v>50</v>
      </c>
      <c r="E141" s="8" t="s">
        <v>252</v>
      </c>
      <c r="F141" s="8">
        <v>95</v>
      </c>
      <c r="G141" s="8">
        <v>12</v>
      </c>
    </row>
    <row r="142" spans="1:7" ht="9.9499999999999993" customHeight="1" x14ac:dyDescent="0.25">
      <c r="A142" s="8">
        <v>13</v>
      </c>
      <c r="B142" s="8">
        <v>108</v>
      </c>
      <c r="C142" s="10" t="s">
        <v>253</v>
      </c>
      <c r="D142" s="10" t="s">
        <v>44</v>
      </c>
      <c r="E142" s="8" t="s">
        <v>254</v>
      </c>
      <c r="F142" s="8">
        <v>97</v>
      </c>
      <c r="G142" s="8">
        <v>13</v>
      </c>
    </row>
    <row r="143" spans="1:7" ht="9.9499999999999993" customHeight="1" x14ac:dyDescent="0.25">
      <c r="A143" s="8">
        <v>14</v>
      </c>
      <c r="B143" s="8">
        <v>110</v>
      </c>
      <c r="C143" s="10" t="s">
        <v>255</v>
      </c>
      <c r="D143" s="10" t="s">
        <v>44</v>
      </c>
      <c r="E143" s="8" t="s">
        <v>256</v>
      </c>
      <c r="F143" s="8">
        <v>98</v>
      </c>
      <c r="G143" s="8">
        <v>14</v>
      </c>
    </row>
    <row r="144" spans="1:7" ht="9.9499999999999993" customHeight="1" x14ac:dyDescent="0.25">
      <c r="A144" s="8">
        <v>15</v>
      </c>
      <c r="B144" s="8">
        <v>114</v>
      </c>
      <c r="C144" s="10" t="s">
        <v>257</v>
      </c>
      <c r="D144" s="10" t="s">
        <v>134</v>
      </c>
      <c r="E144" s="8" t="s">
        <v>258</v>
      </c>
      <c r="F144" s="8">
        <v>100</v>
      </c>
      <c r="G144" s="8">
        <v>15</v>
      </c>
    </row>
    <row r="145" spans="1:7" ht="9.9499999999999993" customHeight="1" x14ac:dyDescent="0.25">
      <c r="A145" s="8">
        <v>16</v>
      </c>
      <c r="B145" s="8">
        <v>115</v>
      </c>
      <c r="C145" s="10" t="s">
        <v>259</v>
      </c>
      <c r="D145" s="10" t="s">
        <v>55</v>
      </c>
      <c r="E145" s="8" t="s">
        <v>260</v>
      </c>
      <c r="F145" s="8">
        <v>103</v>
      </c>
      <c r="G145" s="8">
        <v>16</v>
      </c>
    </row>
    <row r="146" spans="1:7" ht="9.9499999999999993" customHeight="1" x14ac:dyDescent="0.25">
      <c r="A146" s="53" t="s">
        <v>356</v>
      </c>
      <c r="B146" s="8">
        <v>113</v>
      </c>
      <c r="C146" s="10" t="s">
        <v>261</v>
      </c>
      <c r="D146" s="10" t="s">
        <v>134</v>
      </c>
      <c r="E146" s="8"/>
      <c r="F146" s="8"/>
      <c r="G146" s="53" t="s">
        <v>356</v>
      </c>
    </row>
    <row r="147" spans="1:7" ht="9.9499999999999993" customHeight="1" x14ac:dyDescent="0.25">
      <c r="A147" s="53" t="s">
        <v>356</v>
      </c>
      <c r="B147" s="8">
        <v>111</v>
      </c>
      <c r="C147" s="10" t="s">
        <v>262</v>
      </c>
      <c r="D147" s="10" t="s">
        <v>134</v>
      </c>
      <c r="E147" s="8"/>
      <c r="F147" s="8"/>
      <c r="G147" s="53" t="s">
        <v>356</v>
      </c>
    </row>
    <row r="148" spans="1:7" ht="9.9499999999999993" customHeight="1" x14ac:dyDescent="0.25">
      <c r="A148" s="53" t="s">
        <v>356</v>
      </c>
      <c r="B148" s="8">
        <v>112</v>
      </c>
      <c r="C148" s="10" t="s">
        <v>263</v>
      </c>
      <c r="D148" s="10" t="s">
        <v>134</v>
      </c>
      <c r="E148" s="8"/>
      <c r="F148" s="8"/>
      <c r="G148" s="53" t="s">
        <v>356</v>
      </c>
    </row>
    <row r="149" spans="1:7" ht="9.9499999999999993" customHeight="1" x14ac:dyDescent="0.25">
      <c r="A149" s="54" t="s">
        <v>356</v>
      </c>
      <c r="B149" s="9">
        <v>98</v>
      </c>
      <c r="C149" s="11" t="s">
        <v>264</v>
      </c>
      <c r="D149" s="11" t="s">
        <v>37</v>
      </c>
      <c r="E149" s="9"/>
      <c r="F149" s="9"/>
      <c r="G149" s="54" t="s">
        <v>356</v>
      </c>
    </row>
    <row r="150" spans="1:7" ht="9.9499999999999993" customHeight="1" x14ac:dyDescent="0.25">
      <c r="A150" s="53" t="s">
        <v>361</v>
      </c>
      <c r="B150" s="8">
        <v>103</v>
      </c>
      <c r="C150" s="10" t="s">
        <v>265</v>
      </c>
      <c r="D150" s="10" t="s">
        <v>69</v>
      </c>
      <c r="E150" s="8"/>
      <c r="F150" s="8"/>
      <c r="G150" s="53" t="s">
        <v>361</v>
      </c>
    </row>
    <row r="151" spans="1:7" ht="9.9499999999999993" customHeight="1" x14ac:dyDescent="0.25"/>
    <row r="153" spans="1:7" ht="9.9499999999999993" customHeight="1" x14ac:dyDescent="0.25">
      <c r="A153" s="52" t="s">
        <v>360</v>
      </c>
      <c r="B153" s="29"/>
      <c r="C153" s="29"/>
      <c r="D153" s="29"/>
      <c r="E153" s="29"/>
      <c r="F153" s="29"/>
      <c r="G153" s="29"/>
    </row>
    <row r="154" spans="1:7" ht="9.9499999999999993" customHeight="1" x14ac:dyDescent="0.25">
      <c r="A154" s="5"/>
      <c r="B154" s="6" t="s">
        <v>17</v>
      </c>
      <c r="C154" s="6" t="s">
        <v>18</v>
      </c>
      <c r="D154" s="6" t="s">
        <v>19</v>
      </c>
      <c r="E154" s="6" t="s">
        <v>20</v>
      </c>
      <c r="F154" s="6" t="s">
        <v>21</v>
      </c>
      <c r="G154" s="7"/>
    </row>
    <row r="155" spans="1:7" ht="9.9499999999999993" customHeight="1" x14ac:dyDescent="0.25">
      <c r="A155" s="8">
        <v>1</v>
      </c>
      <c r="B155" s="8">
        <v>26</v>
      </c>
      <c r="C155" s="10" t="s">
        <v>120</v>
      </c>
      <c r="D155" s="10" t="s">
        <v>69</v>
      </c>
      <c r="E155" s="8" t="s">
        <v>121</v>
      </c>
      <c r="F155" s="8">
        <v>70</v>
      </c>
      <c r="G155" s="8"/>
    </row>
    <row r="156" spans="1:7" ht="9.9499999999999993" customHeight="1" x14ac:dyDescent="0.25">
      <c r="A156" s="8">
        <v>2</v>
      </c>
      <c r="B156" s="8">
        <v>15</v>
      </c>
      <c r="C156" s="10" t="s">
        <v>131</v>
      </c>
      <c r="D156" s="10" t="s">
        <v>37</v>
      </c>
      <c r="E156" s="8" t="s">
        <v>132</v>
      </c>
      <c r="F156" s="8">
        <v>101</v>
      </c>
      <c r="G156" s="8"/>
    </row>
    <row r="158" spans="1:7" ht="9.9499999999999993" customHeight="1" x14ac:dyDescent="0.25">
      <c r="A158" s="52" t="s">
        <v>358</v>
      </c>
      <c r="B158" s="29"/>
      <c r="C158" s="29"/>
      <c r="D158" s="29"/>
      <c r="E158" s="29"/>
      <c r="F158" s="29"/>
      <c r="G158" s="29"/>
    </row>
    <row r="159" spans="1:7" ht="9.9499999999999993" customHeight="1" x14ac:dyDescent="0.25">
      <c r="A159" s="5"/>
      <c r="B159" s="6" t="s">
        <v>17</v>
      </c>
      <c r="C159" s="6" t="s">
        <v>18</v>
      </c>
      <c r="D159" s="6" t="s">
        <v>19</v>
      </c>
      <c r="E159" s="6" t="s">
        <v>20</v>
      </c>
      <c r="F159" s="6" t="s">
        <v>21</v>
      </c>
      <c r="G159" s="7"/>
    </row>
    <row r="160" spans="1:7" ht="9.9499999999999993" customHeight="1" x14ac:dyDescent="0.25">
      <c r="A160" s="8">
        <v>1</v>
      </c>
      <c r="B160" s="8">
        <v>77</v>
      </c>
      <c r="C160" s="10" t="s">
        <v>76</v>
      </c>
      <c r="D160" s="10" t="s">
        <v>77</v>
      </c>
      <c r="E160" s="8" t="s">
        <v>78</v>
      </c>
      <c r="F160" s="8">
        <v>102</v>
      </c>
      <c r="G160" s="8"/>
    </row>
  </sheetData>
  <mergeCells count="17">
    <mergeCell ref="A158:G158"/>
    <mergeCell ref="A153:G153"/>
    <mergeCell ref="A128:G128"/>
    <mergeCell ref="A15:G15"/>
    <mergeCell ref="A32:G32"/>
    <mergeCell ref="A43:G43"/>
    <mergeCell ref="A72:G72"/>
    <mergeCell ref="A92:G92"/>
    <mergeCell ref="D8:E8"/>
    <mergeCell ref="D9:E9"/>
    <mergeCell ref="D10:E10"/>
    <mergeCell ref="D11:E11"/>
    <mergeCell ref="A1:C2"/>
    <mergeCell ref="F1:G2"/>
    <mergeCell ref="A3:G3"/>
    <mergeCell ref="A4:G4"/>
    <mergeCell ref="A10:C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DE67-611A-4BFF-AB9F-DB470E27F64B}">
  <dimension ref="A4:I31"/>
  <sheetViews>
    <sheetView topLeftCell="A4" workbookViewId="0">
      <selection activeCell="L12" sqref="L12"/>
    </sheetView>
  </sheetViews>
  <sheetFormatPr baseColWidth="10" defaultRowHeight="15" x14ac:dyDescent="0.25"/>
  <cols>
    <col min="2" max="2" width="25.625" bestFit="1" customWidth="1"/>
  </cols>
  <sheetData>
    <row r="4" spans="1:9" ht="21" x14ac:dyDescent="0.35">
      <c r="A4" s="36"/>
      <c r="B4" s="37"/>
      <c r="C4" s="36"/>
      <c r="D4" s="37"/>
      <c r="E4" s="37"/>
      <c r="F4" s="37"/>
      <c r="G4" s="37"/>
      <c r="H4" s="37"/>
      <c r="I4" s="37"/>
    </row>
    <row r="5" spans="1:9" ht="21" x14ac:dyDescent="0.35">
      <c r="A5" s="38" t="s">
        <v>354</v>
      </c>
      <c r="B5" s="37"/>
      <c r="C5" s="36"/>
      <c r="D5" s="37"/>
      <c r="E5" s="37"/>
      <c r="F5" s="37"/>
      <c r="G5" s="37"/>
      <c r="H5" s="37"/>
      <c r="I5" s="37"/>
    </row>
    <row r="6" spans="1:9" x14ac:dyDescent="0.25">
      <c r="A6" s="37" t="s">
        <v>2</v>
      </c>
      <c r="B6" s="39">
        <v>46271</v>
      </c>
      <c r="C6" s="39"/>
      <c r="D6" s="37"/>
      <c r="E6" s="37">
        <v>555</v>
      </c>
      <c r="F6" s="37"/>
      <c r="G6" s="37"/>
      <c r="H6" s="37"/>
      <c r="I6" s="37"/>
    </row>
    <row r="8" spans="1:9" ht="21" x14ac:dyDescent="0.35">
      <c r="A8" s="40" t="s">
        <v>4</v>
      </c>
      <c r="B8" s="37"/>
      <c r="C8" s="36"/>
      <c r="E8" s="41"/>
      <c r="F8" s="42" t="s">
        <v>5</v>
      </c>
      <c r="G8" s="37"/>
      <c r="H8" s="37" t="s">
        <v>6</v>
      </c>
      <c r="I8">
        <v>19.899999999999999</v>
      </c>
    </row>
    <row r="9" spans="1:9" ht="21" x14ac:dyDescent="0.35">
      <c r="A9" s="37" t="s">
        <v>10</v>
      </c>
      <c r="C9" s="36"/>
      <c r="D9" s="37" t="s">
        <v>8</v>
      </c>
      <c r="F9" s="43"/>
      <c r="G9" s="37"/>
      <c r="H9" s="37" t="s">
        <v>9</v>
      </c>
      <c r="I9">
        <v>23</v>
      </c>
    </row>
    <row r="10" spans="1:9" ht="21" x14ac:dyDescent="0.35">
      <c r="A10" s="37" t="s">
        <v>322</v>
      </c>
      <c r="B10" s="37"/>
      <c r="C10" s="36"/>
      <c r="D10" s="37" t="s">
        <v>11</v>
      </c>
      <c r="F10" s="43"/>
      <c r="G10" s="37"/>
      <c r="H10" s="37" t="s">
        <v>323</v>
      </c>
      <c r="I10" t="s">
        <v>13</v>
      </c>
    </row>
    <row r="11" spans="1:9" ht="21" x14ac:dyDescent="0.35">
      <c r="B11" s="37"/>
      <c r="C11" s="36"/>
      <c r="D11" s="37" t="s">
        <v>324</v>
      </c>
      <c r="F11" s="43"/>
      <c r="G11" s="37"/>
      <c r="H11" s="37"/>
      <c r="I11" s="37"/>
    </row>
    <row r="12" spans="1:9" ht="21" x14ac:dyDescent="0.35">
      <c r="A12" s="37"/>
      <c r="B12" s="37"/>
      <c r="C12" s="36"/>
      <c r="D12" s="37"/>
      <c r="E12" s="37"/>
      <c r="F12" s="37"/>
      <c r="G12" s="37"/>
      <c r="H12" s="37"/>
      <c r="I12" s="37"/>
    </row>
    <row r="15" spans="1:9" ht="21" x14ac:dyDescent="0.35">
      <c r="A15" s="36" t="s">
        <v>325</v>
      </c>
    </row>
    <row r="17" spans="1:9" x14ac:dyDescent="0.25">
      <c r="A17" s="44" t="s">
        <v>326</v>
      </c>
      <c r="B17" s="44" t="s">
        <v>327</v>
      </c>
      <c r="C17" s="45" t="s">
        <v>328</v>
      </c>
      <c r="D17" s="45" t="s">
        <v>329</v>
      </c>
      <c r="E17" s="45" t="s">
        <v>330</v>
      </c>
      <c r="F17" s="45" t="s">
        <v>331</v>
      </c>
      <c r="G17" s="45" t="s">
        <v>332</v>
      </c>
      <c r="H17" s="45" t="s">
        <v>333</v>
      </c>
      <c r="I17" s="45" t="s">
        <v>334</v>
      </c>
    </row>
    <row r="18" spans="1:9" x14ac:dyDescent="0.25">
      <c r="A18" s="46" t="s">
        <v>335</v>
      </c>
      <c r="B18" s="47" t="s">
        <v>50</v>
      </c>
      <c r="C18" s="48">
        <v>10</v>
      </c>
      <c r="D18" s="48">
        <v>4</v>
      </c>
      <c r="E18" s="48">
        <v>7</v>
      </c>
      <c r="F18" s="48">
        <v>4</v>
      </c>
      <c r="G18" s="48">
        <v>3</v>
      </c>
      <c r="H18" s="48">
        <v>6</v>
      </c>
      <c r="I18" s="47">
        <f t="shared" ref="I18:I31" si="0">SUM(C18:H18)</f>
        <v>34</v>
      </c>
    </row>
    <row r="19" spans="1:9" x14ac:dyDescent="0.25">
      <c r="A19" s="46" t="s">
        <v>336</v>
      </c>
      <c r="B19" s="47" t="s">
        <v>337</v>
      </c>
      <c r="C19" s="48">
        <v>9</v>
      </c>
      <c r="D19" s="48">
        <v>24</v>
      </c>
      <c r="E19" s="48">
        <v>4</v>
      </c>
      <c r="F19" s="48">
        <v>1</v>
      </c>
      <c r="G19" s="48">
        <v>1</v>
      </c>
      <c r="H19" s="48">
        <v>4</v>
      </c>
      <c r="I19" s="47">
        <f t="shared" si="0"/>
        <v>43</v>
      </c>
    </row>
    <row r="20" spans="1:9" x14ac:dyDescent="0.25">
      <c r="A20" s="46" t="s">
        <v>338</v>
      </c>
      <c r="B20" s="47" t="s">
        <v>44</v>
      </c>
      <c r="C20" s="48">
        <v>8</v>
      </c>
      <c r="D20" s="48">
        <v>17</v>
      </c>
      <c r="E20" s="48">
        <v>24</v>
      </c>
      <c r="F20" s="48">
        <v>7</v>
      </c>
      <c r="G20" s="48">
        <v>13</v>
      </c>
      <c r="H20" s="48">
        <v>10</v>
      </c>
      <c r="I20" s="47">
        <f t="shared" si="0"/>
        <v>79</v>
      </c>
    </row>
    <row r="21" spans="1:9" x14ac:dyDescent="0.25">
      <c r="A21" s="46" t="s">
        <v>339</v>
      </c>
      <c r="B21" s="49" t="s">
        <v>69</v>
      </c>
      <c r="C21" s="48">
        <v>100</v>
      </c>
      <c r="D21" s="48">
        <v>1</v>
      </c>
      <c r="E21" s="48">
        <v>1</v>
      </c>
      <c r="F21" s="48">
        <v>3</v>
      </c>
      <c r="G21" s="48">
        <v>2</v>
      </c>
      <c r="H21" s="48">
        <v>1</v>
      </c>
      <c r="I21" s="47">
        <f t="shared" si="0"/>
        <v>108</v>
      </c>
    </row>
    <row r="22" spans="1:9" x14ac:dyDescent="0.25">
      <c r="A22" s="46" t="s">
        <v>340</v>
      </c>
      <c r="B22" s="47" t="s">
        <v>341</v>
      </c>
      <c r="C22" s="48">
        <v>5</v>
      </c>
      <c r="D22" s="48">
        <v>2</v>
      </c>
      <c r="E22" s="48">
        <v>5</v>
      </c>
      <c r="F22" s="48">
        <v>100</v>
      </c>
      <c r="G22" s="48">
        <v>7</v>
      </c>
      <c r="H22" s="48">
        <v>100</v>
      </c>
      <c r="I22" s="47">
        <f t="shared" si="0"/>
        <v>219</v>
      </c>
    </row>
    <row r="23" spans="1:9" x14ac:dyDescent="0.25">
      <c r="A23" s="46" t="s">
        <v>342</v>
      </c>
      <c r="B23" s="47" t="s">
        <v>25</v>
      </c>
      <c r="C23" s="48">
        <v>1</v>
      </c>
      <c r="D23" s="48">
        <v>6</v>
      </c>
      <c r="E23" s="48">
        <v>100</v>
      </c>
      <c r="F23" s="48">
        <v>100</v>
      </c>
      <c r="G23" s="48">
        <v>4</v>
      </c>
      <c r="H23" s="48">
        <v>100</v>
      </c>
      <c r="I23" s="47">
        <f t="shared" si="0"/>
        <v>311</v>
      </c>
    </row>
    <row r="24" spans="1:9" x14ac:dyDescent="0.25">
      <c r="A24" s="46" t="s">
        <v>343</v>
      </c>
      <c r="B24" s="47" t="s">
        <v>74</v>
      </c>
      <c r="C24" s="48">
        <v>100</v>
      </c>
      <c r="D24" s="48">
        <v>7</v>
      </c>
      <c r="E24" s="48">
        <v>2</v>
      </c>
      <c r="F24" s="48">
        <v>5</v>
      </c>
      <c r="G24" s="48">
        <v>100</v>
      </c>
      <c r="H24" s="48">
        <v>100</v>
      </c>
      <c r="I24" s="47">
        <f t="shared" si="0"/>
        <v>314</v>
      </c>
    </row>
    <row r="25" spans="1:9" x14ac:dyDescent="0.25">
      <c r="A25" s="46" t="s">
        <v>344</v>
      </c>
      <c r="B25" s="47" t="s">
        <v>345</v>
      </c>
      <c r="C25" s="48">
        <v>100</v>
      </c>
      <c r="D25" s="48">
        <v>8</v>
      </c>
      <c r="E25" s="48">
        <v>100</v>
      </c>
      <c r="F25" s="48">
        <v>2</v>
      </c>
      <c r="G25" s="48">
        <v>100</v>
      </c>
      <c r="H25" s="48">
        <v>7</v>
      </c>
      <c r="I25" s="47">
        <f t="shared" si="0"/>
        <v>317</v>
      </c>
    </row>
    <row r="26" spans="1:9" x14ac:dyDescent="0.25">
      <c r="A26" s="46" t="s">
        <v>346</v>
      </c>
      <c r="B26" s="47" t="s">
        <v>55</v>
      </c>
      <c r="C26" s="48">
        <v>12</v>
      </c>
      <c r="D26" s="48">
        <v>16</v>
      </c>
      <c r="E26" s="48">
        <v>100</v>
      </c>
      <c r="F26" s="48">
        <v>100</v>
      </c>
      <c r="G26" s="48">
        <v>100</v>
      </c>
      <c r="H26" s="48">
        <v>15</v>
      </c>
      <c r="I26" s="47">
        <f t="shared" si="0"/>
        <v>343</v>
      </c>
    </row>
    <row r="27" spans="1:9" x14ac:dyDescent="0.25">
      <c r="A27" s="46" t="s">
        <v>347</v>
      </c>
      <c r="B27" s="47" t="s">
        <v>134</v>
      </c>
      <c r="C27" s="48">
        <v>100</v>
      </c>
      <c r="D27" s="48">
        <v>100</v>
      </c>
      <c r="E27" s="48">
        <v>26</v>
      </c>
      <c r="F27" s="48">
        <v>100</v>
      </c>
      <c r="G27" s="48">
        <v>12</v>
      </c>
      <c r="H27" s="48">
        <v>14</v>
      </c>
      <c r="I27" s="47">
        <f t="shared" si="0"/>
        <v>352</v>
      </c>
    </row>
    <row r="28" spans="1:9" x14ac:dyDescent="0.25">
      <c r="A28" s="46" t="s">
        <v>348</v>
      </c>
      <c r="B28" s="47" t="s">
        <v>123</v>
      </c>
      <c r="C28" s="48">
        <v>100</v>
      </c>
      <c r="D28" s="48">
        <v>21</v>
      </c>
      <c r="E28" s="48">
        <v>6</v>
      </c>
      <c r="F28" s="48">
        <v>100</v>
      </c>
      <c r="G28" s="48">
        <v>100</v>
      </c>
      <c r="H28" s="48">
        <v>100</v>
      </c>
      <c r="I28" s="47">
        <f t="shared" si="0"/>
        <v>427</v>
      </c>
    </row>
    <row r="29" spans="1:9" x14ac:dyDescent="0.25">
      <c r="A29" s="46" t="s">
        <v>349</v>
      </c>
      <c r="B29" s="48" t="s">
        <v>350</v>
      </c>
      <c r="C29" s="48">
        <v>3</v>
      </c>
      <c r="D29" s="48">
        <v>100</v>
      </c>
      <c r="E29" s="48">
        <v>100</v>
      </c>
      <c r="F29" s="48">
        <v>100</v>
      </c>
      <c r="G29" s="48">
        <v>100</v>
      </c>
      <c r="H29" s="47">
        <v>100</v>
      </c>
      <c r="I29" s="50">
        <f t="shared" si="0"/>
        <v>503</v>
      </c>
    </row>
    <row r="30" spans="1:9" x14ac:dyDescent="0.25">
      <c r="A30" s="46" t="s">
        <v>351</v>
      </c>
      <c r="B30" s="47" t="s">
        <v>352</v>
      </c>
      <c r="C30" s="48">
        <v>100</v>
      </c>
      <c r="D30" s="48">
        <v>100</v>
      </c>
      <c r="E30" s="48">
        <v>100</v>
      </c>
      <c r="F30" s="48">
        <v>6</v>
      </c>
      <c r="G30" s="48">
        <v>100</v>
      </c>
      <c r="H30" s="48">
        <v>100</v>
      </c>
      <c r="I30" s="49">
        <f t="shared" si="0"/>
        <v>506</v>
      </c>
    </row>
    <row r="31" spans="1:9" x14ac:dyDescent="0.25">
      <c r="A31" s="46" t="s">
        <v>353</v>
      </c>
      <c r="B31" s="51" t="s">
        <v>214</v>
      </c>
      <c r="C31" s="48">
        <v>100</v>
      </c>
      <c r="D31" s="48">
        <v>100</v>
      </c>
      <c r="E31" s="48">
        <v>25</v>
      </c>
      <c r="F31" s="48">
        <v>100</v>
      </c>
      <c r="G31" s="48">
        <v>100</v>
      </c>
      <c r="H31" s="48">
        <v>100</v>
      </c>
      <c r="I31" s="47">
        <f t="shared" si="0"/>
        <v>525</v>
      </c>
    </row>
  </sheetData>
  <autoFilter ref="B17:I31" xr:uid="{5CC1DE67-611A-4BFF-AB9F-DB470E27F64B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19"/>
  <sheetViews>
    <sheetView topLeftCell="A46" workbookViewId="0">
      <selection activeCell="V1" sqref="V1:AJ1048576"/>
    </sheetView>
  </sheetViews>
  <sheetFormatPr baseColWidth="10" defaultColWidth="8.75" defaultRowHeight="15" x14ac:dyDescent="0.25"/>
  <cols>
    <col min="1" max="1" width="28" customWidth="1"/>
    <col min="2" max="2" width="12" customWidth="1"/>
    <col min="3" max="3" width="16" customWidth="1"/>
    <col min="4" max="6" width="14" customWidth="1"/>
    <col min="7" max="7" width="12" customWidth="1"/>
    <col min="8" max="8" width="22" customWidth="1"/>
    <col min="9" max="9" width="10" customWidth="1"/>
    <col min="10" max="10" width="18" customWidth="1"/>
    <col min="11" max="12" width="14" customWidth="1"/>
    <col min="13" max="13" width="16" customWidth="1"/>
    <col min="14" max="14" width="12" customWidth="1"/>
    <col min="22" max="23" width="0" hidden="1" customWidth="1"/>
    <col min="24" max="26" width="12" hidden="1" customWidth="1"/>
    <col min="27" max="28" width="24" hidden="1" customWidth="1"/>
    <col min="29" max="34" width="12" hidden="1" customWidth="1"/>
    <col min="35" max="36" width="0" hidden="1" customWidth="1"/>
  </cols>
  <sheetData>
    <row r="1" spans="1:34" x14ac:dyDescent="0.25">
      <c r="A1" s="31" t="s">
        <v>266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X1" s="12" t="s">
        <v>267</v>
      </c>
      <c r="Y1" s="12" t="s">
        <v>268</v>
      </c>
      <c r="Z1" s="12" t="s">
        <v>17</v>
      </c>
      <c r="AA1" s="12" t="s">
        <v>269</v>
      </c>
      <c r="AB1" s="12" t="s">
        <v>19</v>
      </c>
      <c r="AC1" s="12" t="s">
        <v>20</v>
      </c>
      <c r="AD1" s="12" t="s">
        <v>270</v>
      </c>
      <c r="AE1" s="12" t="s">
        <v>22</v>
      </c>
      <c r="AF1" s="12" t="s">
        <v>23</v>
      </c>
      <c r="AG1" s="12" t="s">
        <v>271</v>
      </c>
      <c r="AH1" s="12" t="s">
        <v>272</v>
      </c>
    </row>
    <row r="2" spans="1:34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X2" t="s">
        <v>273</v>
      </c>
      <c r="Y2">
        <v>1</v>
      </c>
      <c r="Z2">
        <v>3</v>
      </c>
      <c r="AA2" t="s">
        <v>24</v>
      </c>
      <c r="AB2" t="s">
        <v>25</v>
      </c>
      <c r="AC2" t="s">
        <v>26</v>
      </c>
      <c r="AD2">
        <v>2</v>
      </c>
      <c r="AE2" t="s">
        <v>27</v>
      </c>
      <c r="AF2" t="s">
        <v>28</v>
      </c>
      <c r="AG2" t="s">
        <v>274</v>
      </c>
      <c r="AH2">
        <v>1463</v>
      </c>
    </row>
    <row r="3" spans="1:34" x14ac:dyDescent="0.25">
      <c r="A3" s="32" t="s">
        <v>275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X3" t="s">
        <v>273</v>
      </c>
      <c r="Y3">
        <v>2</v>
      </c>
      <c r="Z3">
        <v>2</v>
      </c>
      <c r="AA3" t="s">
        <v>29</v>
      </c>
      <c r="AB3" t="s">
        <v>25</v>
      </c>
      <c r="AC3" t="s">
        <v>30</v>
      </c>
      <c r="AD3">
        <v>3</v>
      </c>
      <c r="AE3" t="s">
        <v>27</v>
      </c>
      <c r="AF3" t="s">
        <v>28</v>
      </c>
      <c r="AG3" t="s">
        <v>274</v>
      </c>
      <c r="AH3">
        <v>1478</v>
      </c>
    </row>
    <row r="4" spans="1:3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X4" t="s">
        <v>273</v>
      </c>
      <c r="Y4">
        <v>3</v>
      </c>
      <c r="Z4">
        <v>12</v>
      </c>
      <c r="AA4" t="s">
        <v>31</v>
      </c>
      <c r="AB4" t="s">
        <v>32</v>
      </c>
      <c r="AC4" t="s">
        <v>33</v>
      </c>
      <c r="AD4">
        <v>8</v>
      </c>
      <c r="AE4" t="s">
        <v>27</v>
      </c>
      <c r="AF4" t="s">
        <v>28</v>
      </c>
      <c r="AG4" t="s">
        <v>274</v>
      </c>
      <c r="AH4">
        <v>1484</v>
      </c>
    </row>
    <row r="5" spans="1:34" x14ac:dyDescent="0.25">
      <c r="A5" s="33" t="s">
        <v>276</v>
      </c>
      <c r="B5" s="33"/>
      <c r="C5" s="33" t="s">
        <v>277</v>
      </c>
      <c r="D5" s="33"/>
      <c r="E5" s="33" t="s">
        <v>278</v>
      </c>
      <c r="F5" s="33"/>
      <c r="G5" s="33" t="s">
        <v>279</v>
      </c>
      <c r="H5" s="33"/>
      <c r="I5" s="33" t="s">
        <v>280</v>
      </c>
      <c r="J5" s="33"/>
      <c r="K5" s="33" t="s">
        <v>281</v>
      </c>
      <c r="L5" s="33"/>
      <c r="M5" s="33"/>
      <c r="N5" s="33"/>
      <c r="X5" t="s">
        <v>273</v>
      </c>
      <c r="Y5">
        <v>4</v>
      </c>
      <c r="Z5">
        <v>6</v>
      </c>
      <c r="AA5" t="s">
        <v>34</v>
      </c>
      <c r="AB5" t="s">
        <v>25</v>
      </c>
      <c r="AC5" t="s">
        <v>35</v>
      </c>
      <c r="AD5">
        <v>12</v>
      </c>
      <c r="AE5" t="s">
        <v>27</v>
      </c>
      <c r="AF5" t="s">
        <v>28</v>
      </c>
      <c r="AG5" t="s">
        <v>274</v>
      </c>
      <c r="AH5">
        <v>1495</v>
      </c>
    </row>
    <row r="6" spans="1:34" x14ac:dyDescent="0.25">
      <c r="A6" s="34">
        <f>COUNTA(X2:X119)</f>
        <v>118</v>
      </c>
      <c r="B6" s="34"/>
      <c r="C6" s="34">
        <f>COUNTIF(AE2:AE119,"Finalizado")</f>
        <v>104</v>
      </c>
      <c r="D6" s="34"/>
      <c r="E6" s="35">
        <f>COUNTIF(AE2:AE119,"Finalizado")/COUNTA(X2:X119)</f>
        <v>0.88135593220338981</v>
      </c>
      <c r="F6" s="35"/>
      <c r="G6" s="34">
        <f>15</f>
        <v>15</v>
      </c>
      <c r="H6" s="34"/>
      <c r="I6" s="34">
        <f>COUNTIF(AF2:AF119,"SI")</f>
        <v>3</v>
      </c>
      <c r="J6" s="34"/>
      <c r="K6" s="34">
        <f>COUNTA(X2:X119)-COUNTIF(AE2:AE119,"Finalizado")</f>
        <v>14</v>
      </c>
      <c r="L6" s="34"/>
      <c r="M6" s="34"/>
      <c r="N6" s="34"/>
      <c r="X6" t="s">
        <v>273</v>
      </c>
      <c r="Y6">
        <v>5</v>
      </c>
      <c r="Z6">
        <v>1</v>
      </c>
      <c r="AA6" t="s">
        <v>36</v>
      </c>
      <c r="AB6" t="s">
        <v>37</v>
      </c>
      <c r="AC6" t="s">
        <v>38</v>
      </c>
      <c r="AD6">
        <v>18</v>
      </c>
      <c r="AE6" t="s">
        <v>27</v>
      </c>
      <c r="AF6" t="s">
        <v>28</v>
      </c>
      <c r="AG6" t="s">
        <v>274</v>
      </c>
      <c r="AH6">
        <v>1557</v>
      </c>
    </row>
    <row r="7" spans="1:34" x14ac:dyDescent="0.25">
      <c r="A7" s="34"/>
      <c r="B7" s="34"/>
      <c r="C7" s="34"/>
      <c r="D7" s="34"/>
      <c r="E7" s="35"/>
      <c r="F7" s="35"/>
      <c r="G7" s="34"/>
      <c r="H7" s="34"/>
      <c r="I7" s="34"/>
      <c r="J7" s="34"/>
      <c r="K7" s="34"/>
      <c r="L7" s="34"/>
      <c r="M7" s="34"/>
      <c r="N7" s="34"/>
      <c r="X7" t="s">
        <v>273</v>
      </c>
      <c r="Y7">
        <v>6</v>
      </c>
      <c r="Z7">
        <v>5</v>
      </c>
      <c r="AA7" t="s">
        <v>39</v>
      </c>
      <c r="AB7" t="s">
        <v>25</v>
      </c>
      <c r="AC7" t="s">
        <v>40</v>
      </c>
      <c r="AD7">
        <v>26</v>
      </c>
      <c r="AE7" t="s">
        <v>27</v>
      </c>
      <c r="AF7" t="s">
        <v>28</v>
      </c>
      <c r="AG7" t="s">
        <v>274</v>
      </c>
      <c r="AH7">
        <v>1596</v>
      </c>
    </row>
    <row r="8" spans="1:34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X8" t="s">
        <v>273</v>
      </c>
      <c r="Y8">
        <v>7</v>
      </c>
      <c r="Z8">
        <v>4</v>
      </c>
      <c r="AA8" t="s">
        <v>41</v>
      </c>
      <c r="AB8" t="s">
        <v>25</v>
      </c>
      <c r="AC8" t="s">
        <v>42</v>
      </c>
      <c r="AD8">
        <v>29</v>
      </c>
      <c r="AE8" t="s">
        <v>27</v>
      </c>
      <c r="AF8" t="s">
        <v>28</v>
      </c>
      <c r="AG8" t="s">
        <v>274</v>
      </c>
      <c r="AH8">
        <v>1610</v>
      </c>
    </row>
    <row r="9" spans="1:34" x14ac:dyDescent="0.25">
      <c r="A9" s="30" t="s">
        <v>282</v>
      </c>
      <c r="B9" s="30"/>
      <c r="C9" s="30"/>
      <c r="D9" s="30"/>
      <c r="E9" s="30"/>
      <c r="F9" s="30"/>
      <c r="G9" s="30"/>
      <c r="H9" s="30"/>
      <c r="I9" s="10"/>
      <c r="J9" s="30" t="s">
        <v>283</v>
      </c>
      <c r="K9" s="30"/>
      <c r="L9" s="30"/>
      <c r="M9" s="30"/>
      <c r="N9" s="30"/>
      <c r="X9" t="s">
        <v>273</v>
      </c>
      <c r="Y9">
        <v>8</v>
      </c>
      <c r="Z9">
        <v>9</v>
      </c>
      <c r="AA9" t="s">
        <v>43</v>
      </c>
      <c r="AB9" t="s">
        <v>44</v>
      </c>
      <c r="AC9" t="s">
        <v>45</v>
      </c>
      <c r="AD9">
        <v>31</v>
      </c>
      <c r="AE9" t="s">
        <v>27</v>
      </c>
      <c r="AF9" t="s">
        <v>28</v>
      </c>
      <c r="AG9" t="s">
        <v>274</v>
      </c>
      <c r="AH9">
        <v>1615</v>
      </c>
    </row>
    <row r="10" spans="1:34" x14ac:dyDescent="0.25">
      <c r="A10" s="13" t="s">
        <v>284</v>
      </c>
      <c r="B10" s="13" t="s">
        <v>285</v>
      </c>
      <c r="C10" s="13" t="s">
        <v>286</v>
      </c>
      <c r="D10" s="13" t="s">
        <v>287</v>
      </c>
      <c r="E10" s="13" t="s">
        <v>288</v>
      </c>
      <c r="F10" s="13" t="s">
        <v>289</v>
      </c>
      <c r="G10" s="13" t="s">
        <v>290</v>
      </c>
      <c r="H10" s="13" t="s">
        <v>291</v>
      </c>
      <c r="I10" s="10"/>
      <c r="J10" s="15" t="s">
        <v>22</v>
      </c>
      <c r="K10" s="15" t="s">
        <v>292</v>
      </c>
      <c r="L10" s="10"/>
      <c r="M10" s="10"/>
      <c r="N10" s="10"/>
      <c r="X10" t="s">
        <v>273</v>
      </c>
      <c r="Y10">
        <v>9</v>
      </c>
      <c r="Z10">
        <v>13</v>
      </c>
      <c r="AA10" t="s">
        <v>46</v>
      </c>
      <c r="AB10" t="s">
        <v>47</v>
      </c>
      <c r="AC10" t="s">
        <v>48</v>
      </c>
      <c r="AD10">
        <v>38</v>
      </c>
      <c r="AE10" t="s">
        <v>27</v>
      </c>
      <c r="AF10" t="s">
        <v>28</v>
      </c>
      <c r="AG10" t="s">
        <v>274</v>
      </c>
      <c r="AH10">
        <v>1635</v>
      </c>
    </row>
    <row r="11" spans="1:34" x14ac:dyDescent="0.25">
      <c r="A11" s="10" t="s">
        <v>273</v>
      </c>
      <c r="B11" s="16">
        <f t="shared" ref="B11:B16" si="0">COUNTIF($X$2:$X$119,A11)</f>
        <v>14</v>
      </c>
      <c r="C11" s="16">
        <f t="shared" ref="C11:C16" si="1">COUNTIFS($X$2:$X$119,A11,$AE$2:$AE$119,"Finalizado")</f>
        <v>12</v>
      </c>
      <c r="D11" s="16">
        <f t="shared" ref="D11:D16" si="2">COUNTIFS($X$2:$X$119,A11,$AE$2:$AE$119,"Sin salida")</f>
        <v>1</v>
      </c>
      <c r="E11" s="16">
        <f t="shared" ref="E11:E16" si="3">COUNTIFS($X$2:$X$119,A11,$AE$2:$AE$119,"Retirado")</f>
        <v>0</v>
      </c>
      <c r="F11" s="16">
        <f t="shared" ref="F11:F16" si="4">COUNTIFS($X$2:$X$119,A11,$AE$2:$AE$119,"Descalificado")</f>
        <v>1</v>
      </c>
      <c r="G11" s="16">
        <f t="shared" ref="G11:G16" si="5">COUNTIFS($X$2:$X$119,A11,$AF$2:$AF$119,"SI")</f>
        <v>0</v>
      </c>
      <c r="H11" s="17">
        <f t="shared" ref="H11:H16" si="6">IFERROR(C11/B11,0)</f>
        <v>0.8571428571428571</v>
      </c>
      <c r="I11" s="10"/>
      <c r="J11" s="10" t="s">
        <v>27</v>
      </c>
      <c r="K11" s="10">
        <f>COUNTIF($AE$2:$AE$119,J11)</f>
        <v>104</v>
      </c>
      <c r="L11" s="10"/>
      <c r="M11" s="10"/>
      <c r="N11" s="10"/>
      <c r="X11" t="s">
        <v>273</v>
      </c>
      <c r="Y11">
        <v>10</v>
      </c>
      <c r="Z11">
        <v>14</v>
      </c>
      <c r="AA11" t="s">
        <v>49</v>
      </c>
      <c r="AB11" t="s">
        <v>50</v>
      </c>
      <c r="AC11" t="s">
        <v>51</v>
      </c>
      <c r="AD11">
        <v>43</v>
      </c>
      <c r="AE11" t="s">
        <v>27</v>
      </c>
      <c r="AF11" t="s">
        <v>28</v>
      </c>
      <c r="AG11" t="s">
        <v>274</v>
      </c>
      <c r="AH11">
        <v>1647</v>
      </c>
    </row>
    <row r="12" spans="1:34" x14ac:dyDescent="0.25">
      <c r="A12" s="10" t="s">
        <v>293</v>
      </c>
      <c r="B12" s="16">
        <f t="shared" si="0"/>
        <v>7</v>
      </c>
      <c r="C12" s="16">
        <f t="shared" si="1"/>
        <v>7</v>
      </c>
      <c r="D12" s="16">
        <f t="shared" si="2"/>
        <v>0</v>
      </c>
      <c r="E12" s="16">
        <f t="shared" si="3"/>
        <v>0</v>
      </c>
      <c r="F12" s="16">
        <f t="shared" si="4"/>
        <v>0</v>
      </c>
      <c r="G12" s="16">
        <f t="shared" si="5"/>
        <v>1</v>
      </c>
      <c r="H12" s="17">
        <f t="shared" si="6"/>
        <v>1</v>
      </c>
      <c r="I12" s="10"/>
      <c r="J12" s="10" t="s">
        <v>58</v>
      </c>
      <c r="K12" s="10">
        <f>COUNTIF($AE$2:$AE$119,J12)</f>
        <v>9</v>
      </c>
      <c r="L12" s="10"/>
      <c r="M12" s="10"/>
      <c r="N12" s="10"/>
      <c r="X12" t="s">
        <v>273</v>
      </c>
      <c r="Y12">
        <v>11</v>
      </c>
      <c r="Z12">
        <v>8</v>
      </c>
      <c r="AA12" t="s">
        <v>52</v>
      </c>
      <c r="AB12" t="s">
        <v>44</v>
      </c>
      <c r="AC12" t="s">
        <v>53</v>
      </c>
      <c r="AD12">
        <v>48</v>
      </c>
      <c r="AE12" t="s">
        <v>27</v>
      </c>
      <c r="AF12" t="s">
        <v>28</v>
      </c>
      <c r="AG12" t="s">
        <v>274</v>
      </c>
      <c r="AH12">
        <v>1675</v>
      </c>
    </row>
    <row r="13" spans="1:34" x14ac:dyDescent="0.25">
      <c r="A13" s="10" t="s">
        <v>294</v>
      </c>
      <c r="B13" s="16">
        <f t="shared" si="0"/>
        <v>26</v>
      </c>
      <c r="C13" s="16">
        <f t="shared" si="1"/>
        <v>25</v>
      </c>
      <c r="D13" s="16">
        <f t="shared" si="2"/>
        <v>0</v>
      </c>
      <c r="E13" s="16">
        <f t="shared" si="3"/>
        <v>1</v>
      </c>
      <c r="F13" s="16">
        <f t="shared" si="4"/>
        <v>0</v>
      </c>
      <c r="G13" s="16">
        <f t="shared" si="5"/>
        <v>2</v>
      </c>
      <c r="H13" s="17">
        <f t="shared" si="6"/>
        <v>0.96153846153846156</v>
      </c>
      <c r="I13" s="10"/>
      <c r="J13" s="10" t="s">
        <v>135</v>
      </c>
      <c r="K13" s="10">
        <f>COUNTIF($AE$2:$AE$119,J13)</f>
        <v>3</v>
      </c>
      <c r="L13" s="10"/>
      <c r="M13" s="10"/>
      <c r="N13" s="10"/>
      <c r="X13" t="s">
        <v>273</v>
      </c>
      <c r="Y13">
        <v>12</v>
      </c>
      <c r="Z13">
        <v>11</v>
      </c>
      <c r="AA13" t="s">
        <v>54</v>
      </c>
      <c r="AB13" t="s">
        <v>55</v>
      </c>
      <c r="AC13" t="s">
        <v>56</v>
      </c>
      <c r="AD13">
        <v>79</v>
      </c>
      <c r="AE13" t="s">
        <v>27</v>
      </c>
      <c r="AF13" t="s">
        <v>28</v>
      </c>
      <c r="AG13" t="s">
        <v>274</v>
      </c>
      <c r="AH13">
        <v>1871</v>
      </c>
    </row>
    <row r="14" spans="1:34" x14ac:dyDescent="0.25">
      <c r="A14" s="10" t="s">
        <v>295</v>
      </c>
      <c r="B14" s="16">
        <f t="shared" si="0"/>
        <v>17</v>
      </c>
      <c r="C14" s="16">
        <f t="shared" si="1"/>
        <v>14</v>
      </c>
      <c r="D14" s="16">
        <f t="shared" si="2"/>
        <v>2</v>
      </c>
      <c r="E14" s="16">
        <f t="shared" si="3"/>
        <v>1</v>
      </c>
      <c r="F14" s="16">
        <f t="shared" si="4"/>
        <v>0</v>
      </c>
      <c r="G14" s="16">
        <f t="shared" si="5"/>
        <v>0</v>
      </c>
      <c r="H14" s="17">
        <f t="shared" si="6"/>
        <v>0.82352941176470584</v>
      </c>
      <c r="I14" s="10"/>
      <c r="J14" s="18" t="s">
        <v>61</v>
      </c>
      <c r="K14" s="18">
        <f>COUNTIF($AE$2:$AE$119,J14)</f>
        <v>2</v>
      </c>
      <c r="L14" s="10"/>
      <c r="M14" s="10"/>
      <c r="N14" s="10"/>
      <c r="X14" t="s">
        <v>273</v>
      </c>
      <c r="Z14">
        <v>10</v>
      </c>
      <c r="AA14" t="s">
        <v>57</v>
      </c>
      <c r="AB14" t="s">
        <v>55</v>
      </c>
      <c r="AE14" t="s">
        <v>58</v>
      </c>
      <c r="AF14" t="s">
        <v>28</v>
      </c>
      <c r="AG14" t="s">
        <v>274</v>
      </c>
    </row>
    <row r="15" spans="1:34" x14ac:dyDescent="0.25">
      <c r="A15" s="10" t="s">
        <v>296</v>
      </c>
      <c r="B15" s="16">
        <f t="shared" si="0"/>
        <v>33</v>
      </c>
      <c r="C15" s="16">
        <f t="shared" si="1"/>
        <v>30</v>
      </c>
      <c r="D15" s="16">
        <f t="shared" si="2"/>
        <v>2</v>
      </c>
      <c r="E15" s="16">
        <f t="shared" si="3"/>
        <v>0</v>
      </c>
      <c r="F15" s="16">
        <f t="shared" si="4"/>
        <v>1</v>
      </c>
      <c r="G15" s="16">
        <f t="shared" si="5"/>
        <v>0</v>
      </c>
      <c r="H15" s="17">
        <f t="shared" si="6"/>
        <v>0.90909090909090906</v>
      </c>
      <c r="I15" s="10"/>
      <c r="J15" s="10"/>
      <c r="K15" s="10"/>
      <c r="L15" s="10"/>
      <c r="M15" s="10"/>
      <c r="N15" s="10"/>
      <c r="X15" t="s">
        <v>273</v>
      </c>
      <c r="Z15">
        <v>7</v>
      </c>
      <c r="AA15" t="s">
        <v>59</v>
      </c>
      <c r="AB15" t="s">
        <v>25</v>
      </c>
      <c r="AC15" t="s">
        <v>60</v>
      </c>
      <c r="AE15" t="s">
        <v>61</v>
      </c>
      <c r="AF15" t="s">
        <v>28</v>
      </c>
      <c r="AG15" t="s">
        <v>274</v>
      </c>
      <c r="AH15">
        <v>1650</v>
      </c>
    </row>
    <row r="16" spans="1:34" x14ac:dyDescent="0.25">
      <c r="A16" s="18" t="s">
        <v>297</v>
      </c>
      <c r="B16" s="19">
        <f t="shared" si="0"/>
        <v>21</v>
      </c>
      <c r="C16" s="19">
        <f t="shared" si="1"/>
        <v>16</v>
      </c>
      <c r="D16" s="19">
        <f t="shared" si="2"/>
        <v>4</v>
      </c>
      <c r="E16" s="19">
        <f t="shared" si="3"/>
        <v>1</v>
      </c>
      <c r="F16" s="19">
        <f t="shared" si="4"/>
        <v>0</v>
      </c>
      <c r="G16" s="19">
        <f t="shared" si="5"/>
        <v>0</v>
      </c>
      <c r="H16" s="20">
        <f t="shared" si="6"/>
        <v>0.76190476190476186</v>
      </c>
      <c r="I16" s="10"/>
      <c r="J16" s="30" t="s">
        <v>298</v>
      </c>
      <c r="K16" s="30"/>
      <c r="L16" s="30"/>
      <c r="M16" s="30"/>
      <c r="N16" s="30"/>
      <c r="X16" t="s">
        <v>293</v>
      </c>
      <c r="Y16">
        <v>1</v>
      </c>
      <c r="Z16">
        <v>78</v>
      </c>
      <c r="AA16" t="s">
        <v>63</v>
      </c>
      <c r="AB16" t="s">
        <v>47</v>
      </c>
      <c r="AC16" t="s">
        <v>64</v>
      </c>
      <c r="AD16">
        <v>64</v>
      </c>
      <c r="AE16" t="s">
        <v>27</v>
      </c>
      <c r="AF16" t="s">
        <v>28</v>
      </c>
      <c r="AG16" t="s">
        <v>299</v>
      </c>
      <c r="AH16">
        <v>1783</v>
      </c>
    </row>
    <row r="17" spans="1:3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5" t="s">
        <v>271</v>
      </c>
      <c r="K17" s="15" t="s">
        <v>285</v>
      </c>
      <c r="L17" s="15" t="s">
        <v>286</v>
      </c>
      <c r="M17" s="15" t="s">
        <v>291</v>
      </c>
      <c r="N17" s="10"/>
      <c r="X17" t="s">
        <v>293</v>
      </c>
      <c r="Y17">
        <v>2</v>
      </c>
      <c r="Z17">
        <v>74</v>
      </c>
      <c r="AA17" t="s">
        <v>65</v>
      </c>
      <c r="AB17" t="s">
        <v>66</v>
      </c>
      <c r="AC17" t="s">
        <v>67</v>
      </c>
      <c r="AD17">
        <v>66</v>
      </c>
      <c r="AE17" t="s">
        <v>27</v>
      </c>
      <c r="AF17" t="s">
        <v>28</v>
      </c>
      <c r="AG17" t="s">
        <v>299</v>
      </c>
      <c r="AH17">
        <v>1788</v>
      </c>
    </row>
    <row r="18" spans="1:3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 t="s">
        <v>274</v>
      </c>
      <c r="K18" s="10">
        <f>COUNTIF($AG$2:$AG$119,J18)</f>
        <v>73</v>
      </c>
      <c r="L18" s="10">
        <f>COUNTIFS($AG$2:$AG$119,J18,$AE$2:$AE$119,"Finalizado")</f>
        <v>67</v>
      </c>
      <c r="M18" s="17">
        <f>IFERROR(L18/K18,0)</f>
        <v>0.9178082191780822</v>
      </c>
      <c r="N18" s="10"/>
      <c r="X18" t="s">
        <v>293</v>
      </c>
      <c r="Y18">
        <v>3</v>
      </c>
      <c r="Z18">
        <v>75</v>
      </c>
      <c r="AA18" t="s">
        <v>68</v>
      </c>
      <c r="AB18" t="s">
        <v>69</v>
      </c>
      <c r="AC18" t="s">
        <v>70</v>
      </c>
      <c r="AD18">
        <v>78</v>
      </c>
      <c r="AE18" t="s">
        <v>27</v>
      </c>
      <c r="AF18" t="s">
        <v>28</v>
      </c>
      <c r="AG18" t="s">
        <v>299</v>
      </c>
      <c r="AH18">
        <v>1866</v>
      </c>
    </row>
    <row r="19" spans="1:3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 t="s">
        <v>299</v>
      </c>
      <c r="K19" s="10">
        <f>COUNTIF($AG$2:$AG$119,J19)</f>
        <v>45</v>
      </c>
      <c r="L19" s="10">
        <f>COUNTIFS($AG$2:$AG$119,J19,$AE$2:$AE$119,"Finalizado")</f>
        <v>37</v>
      </c>
      <c r="M19" s="17">
        <f>IFERROR(L19/K19,0)</f>
        <v>0.82222222222222219</v>
      </c>
      <c r="N19" s="10"/>
      <c r="X19" t="s">
        <v>293</v>
      </c>
      <c r="Y19">
        <v>4</v>
      </c>
      <c r="Z19">
        <v>80</v>
      </c>
      <c r="AA19" t="s">
        <v>71</v>
      </c>
      <c r="AB19" t="s">
        <v>50</v>
      </c>
      <c r="AC19" t="s">
        <v>72</v>
      </c>
      <c r="AD19">
        <v>88</v>
      </c>
      <c r="AE19" t="s">
        <v>27</v>
      </c>
      <c r="AF19" t="s">
        <v>28</v>
      </c>
      <c r="AG19" t="s">
        <v>299</v>
      </c>
      <c r="AH19">
        <v>1962</v>
      </c>
    </row>
    <row r="20" spans="1:34" x14ac:dyDescent="0.25">
      <c r="A20" s="30" t="s">
        <v>300</v>
      </c>
      <c r="B20" s="30"/>
      <c r="C20" s="30"/>
      <c r="D20" s="30"/>
      <c r="E20" s="30"/>
      <c r="F20" s="30"/>
      <c r="G20" s="30"/>
      <c r="H20" s="30" t="s">
        <v>301</v>
      </c>
      <c r="I20" s="14"/>
      <c r="J20" s="14"/>
      <c r="K20" s="14"/>
      <c r="L20" s="14"/>
      <c r="M20" s="14"/>
      <c r="N20" s="14"/>
      <c r="X20" t="s">
        <v>293</v>
      </c>
      <c r="Y20">
        <v>5</v>
      </c>
      <c r="Z20">
        <v>79</v>
      </c>
      <c r="AA20" t="s">
        <v>73</v>
      </c>
      <c r="AB20" t="s">
        <v>74</v>
      </c>
      <c r="AC20" t="s">
        <v>75</v>
      </c>
      <c r="AD20">
        <v>99</v>
      </c>
      <c r="AE20" t="s">
        <v>27</v>
      </c>
      <c r="AF20" t="s">
        <v>28</v>
      </c>
      <c r="AG20" t="s">
        <v>299</v>
      </c>
      <c r="AH20">
        <v>2199</v>
      </c>
    </row>
    <row r="21" spans="1:34" x14ac:dyDescent="0.25">
      <c r="A21" s="15" t="s">
        <v>19</v>
      </c>
      <c r="B21" s="15" t="s">
        <v>302</v>
      </c>
      <c r="C21" s="15" t="s">
        <v>286</v>
      </c>
      <c r="D21" s="15" t="s">
        <v>303</v>
      </c>
      <c r="E21" s="15" t="s">
        <v>304</v>
      </c>
      <c r="F21" s="15" t="s">
        <v>291</v>
      </c>
      <c r="G21" s="10"/>
      <c r="H21" s="15" t="s">
        <v>284</v>
      </c>
      <c r="I21" s="15" t="s">
        <v>17</v>
      </c>
      <c r="J21" s="15" t="s">
        <v>269</v>
      </c>
      <c r="K21" s="15" t="s">
        <v>20</v>
      </c>
      <c r="L21" s="10"/>
      <c r="M21" s="10"/>
      <c r="N21" s="10"/>
      <c r="X21" t="s">
        <v>293</v>
      </c>
      <c r="Y21">
        <v>6</v>
      </c>
      <c r="Z21">
        <v>77</v>
      </c>
      <c r="AA21" t="s">
        <v>76</v>
      </c>
      <c r="AB21" t="s">
        <v>77</v>
      </c>
      <c r="AC21" t="s">
        <v>78</v>
      </c>
      <c r="AD21">
        <v>102</v>
      </c>
      <c r="AE21" t="s">
        <v>27</v>
      </c>
      <c r="AF21" t="s">
        <v>79</v>
      </c>
      <c r="AG21" t="s">
        <v>299</v>
      </c>
      <c r="AH21">
        <v>2322</v>
      </c>
    </row>
    <row r="22" spans="1:34" ht="30" x14ac:dyDescent="0.25">
      <c r="A22" s="10" t="s">
        <v>50</v>
      </c>
      <c r="B22" s="10">
        <f t="shared" ref="B22:B36" si="7">COUNTIF($AB$2:$AB$119,A22)</f>
        <v>24</v>
      </c>
      <c r="C22" s="10">
        <f t="shared" ref="C22:C36" si="8">COUNTIFS($AB$2:$AB$119,A22,$AE$2:$AE$119,"Finalizado")</f>
        <v>23</v>
      </c>
      <c r="D22" s="10">
        <f t="shared" ref="D22:D36" si="9">COUNTIFS($AB$2:$AB$119,A22,$Y$2:$Y$119,"&gt;=1",$Y$2:$Y$119,"&lt;=3")</f>
        <v>1</v>
      </c>
      <c r="E22" s="10">
        <f t="shared" ref="E22:E36" si="10">COUNTIFS($AB$2:$AB$119,A22,$Y$2:$Y$119,1)</f>
        <v>0</v>
      </c>
      <c r="F22" s="17">
        <f t="shared" ref="F22:F36" si="11">IFERROR(C22/B22,0)</f>
        <v>0.95833333333333337</v>
      </c>
      <c r="G22" s="10"/>
      <c r="H22" s="10" t="s">
        <v>273</v>
      </c>
      <c r="I22" s="10">
        <v>3</v>
      </c>
      <c r="J22" s="10" t="s">
        <v>24</v>
      </c>
      <c r="K22" s="10" t="s">
        <v>26</v>
      </c>
      <c r="L22" s="10"/>
      <c r="M22" s="10"/>
      <c r="N22" s="10"/>
      <c r="X22" t="s">
        <v>293</v>
      </c>
      <c r="Y22">
        <v>7</v>
      </c>
      <c r="Z22">
        <v>76</v>
      </c>
      <c r="AA22" t="s">
        <v>80</v>
      </c>
      <c r="AB22" t="s">
        <v>44</v>
      </c>
      <c r="AC22" t="s">
        <v>81</v>
      </c>
      <c r="AD22">
        <v>104</v>
      </c>
      <c r="AE22" t="s">
        <v>27</v>
      </c>
      <c r="AF22" t="s">
        <v>28</v>
      </c>
      <c r="AG22" t="s">
        <v>299</v>
      </c>
      <c r="AH22">
        <v>2558</v>
      </c>
    </row>
    <row r="23" spans="1:34" ht="30" x14ac:dyDescent="0.25">
      <c r="A23" s="10" t="s">
        <v>69</v>
      </c>
      <c r="B23" s="10">
        <f t="shared" si="7"/>
        <v>23</v>
      </c>
      <c r="C23" s="10">
        <f t="shared" si="8"/>
        <v>21</v>
      </c>
      <c r="D23" s="10">
        <f t="shared" si="9"/>
        <v>9</v>
      </c>
      <c r="E23" s="10">
        <f t="shared" si="10"/>
        <v>3</v>
      </c>
      <c r="F23" s="17">
        <f t="shared" si="11"/>
        <v>0.91304347826086951</v>
      </c>
      <c r="G23" s="10"/>
      <c r="H23" s="10" t="s">
        <v>293</v>
      </c>
      <c r="I23" s="10">
        <v>78</v>
      </c>
      <c r="J23" s="10" t="s">
        <v>63</v>
      </c>
      <c r="K23" s="10" t="s">
        <v>64</v>
      </c>
      <c r="L23" s="10"/>
      <c r="M23" s="10"/>
      <c r="N23" s="10"/>
      <c r="X23" t="s">
        <v>294</v>
      </c>
      <c r="Y23">
        <v>1</v>
      </c>
      <c r="Z23">
        <v>27</v>
      </c>
      <c r="AA23" t="s">
        <v>83</v>
      </c>
      <c r="AB23" t="s">
        <v>69</v>
      </c>
      <c r="AC23" t="s">
        <v>84</v>
      </c>
      <c r="AD23">
        <v>1</v>
      </c>
      <c r="AE23" t="s">
        <v>27</v>
      </c>
      <c r="AF23" t="s">
        <v>28</v>
      </c>
      <c r="AG23" t="s">
        <v>274</v>
      </c>
      <c r="AH23">
        <v>1450</v>
      </c>
    </row>
    <row r="24" spans="1:34" x14ac:dyDescent="0.25">
      <c r="A24" s="10" t="s">
        <v>37</v>
      </c>
      <c r="B24" s="10">
        <f t="shared" si="7"/>
        <v>12</v>
      </c>
      <c r="C24" s="10">
        <f t="shared" si="8"/>
        <v>10</v>
      </c>
      <c r="D24" s="10">
        <f t="shared" si="9"/>
        <v>1</v>
      </c>
      <c r="E24" s="10">
        <f t="shared" si="10"/>
        <v>0</v>
      </c>
      <c r="F24" s="17">
        <f t="shared" si="11"/>
        <v>0.83333333333333337</v>
      </c>
      <c r="G24" s="10"/>
      <c r="H24" s="10" t="s">
        <v>294</v>
      </c>
      <c r="I24" s="10">
        <v>27</v>
      </c>
      <c r="J24" s="10" t="s">
        <v>83</v>
      </c>
      <c r="K24" s="10" t="s">
        <v>84</v>
      </c>
      <c r="L24" s="10"/>
      <c r="M24" s="10"/>
      <c r="N24" s="10"/>
      <c r="X24" t="s">
        <v>294</v>
      </c>
      <c r="Y24">
        <v>2</v>
      </c>
      <c r="Z24">
        <v>18</v>
      </c>
      <c r="AA24" t="s">
        <v>85</v>
      </c>
      <c r="AB24" t="s">
        <v>37</v>
      </c>
      <c r="AC24" t="s">
        <v>33</v>
      </c>
      <c r="AD24">
        <v>7</v>
      </c>
      <c r="AE24" t="s">
        <v>27</v>
      </c>
      <c r="AF24" t="s">
        <v>28</v>
      </c>
      <c r="AG24" t="s">
        <v>274</v>
      </c>
      <c r="AH24">
        <v>1484</v>
      </c>
    </row>
    <row r="25" spans="1:34" x14ac:dyDescent="0.25">
      <c r="A25" s="10" t="s">
        <v>25</v>
      </c>
      <c r="B25" s="10">
        <f t="shared" si="7"/>
        <v>10</v>
      </c>
      <c r="C25" s="10">
        <f t="shared" si="8"/>
        <v>8</v>
      </c>
      <c r="D25" s="10">
        <f t="shared" si="9"/>
        <v>2</v>
      </c>
      <c r="E25" s="10">
        <f t="shared" si="10"/>
        <v>1</v>
      </c>
      <c r="F25" s="17">
        <f t="shared" si="11"/>
        <v>0.8</v>
      </c>
      <c r="G25" s="10"/>
      <c r="H25" s="10" t="s">
        <v>295</v>
      </c>
      <c r="I25" s="10">
        <v>92</v>
      </c>
      <c r="J25" s="10" t="s">
        <v>137</v>
      </c>
      <c r="K25" s="10" t="s">
        <v>138</v>
      </c>
      <c r="L25" s="10"/>
      <c r="M25" s="10"/>
      <c r="N25" s="10"/>
      <c r="X25" t="s">
        <v>294</v>
      </c>
      <c r="Y25">
        <v>3</v>
      </c>
      <c r="Z25">
        <v>24</v>
      </c>
      <c r="AA25" t="s">
        <v>86</v>
      </c>
      <c r="AB25" t="s">
        <v>69</v>
      </c>
      <c r="AC25" t="s">
        <v>87</v>
      </c>
      <c r="AD25">
        <v>10</v>
      </c>
      <c r="AE25" t="s">
        <v>27</v>
      </c>
      <c r="AF25" t="s">
        <v>28</v>
      </c>
      <c r="AG25" t="s">
        <v>274</v>
      </c>
      <c r="AH25">
        <v>1488</v>
      </c>
    </row>
    <row r="26" spans="1:34" ht="30" x14ac:dyDescent="0.25">
      <c r="A26" s="10" t="s">
        <v>44</v>
      </c>
      <c r="B26" s="10">
        <f t="shared" si="7"/>
        <v>10</v>
      </c>
      <c r="C26" s="10">
        <f t="shared" si="8"/>
        <v>10</v>
      </c>
      <c r="D26" s="10">
        <f t="shared" si="9"/>
        <v>0</v>
      </c>
      <c r="E26" s="10">
        <f t="shared" si="10"/>
        <v>0</v>
      </c>
      <c r="F26" s="17">
        <f t="shared" si="11"/>
        <v>1</v>
      </c>
      <c r="G26" s="10"/>
      <c r="H26" s="10" t="s">
        <v>296</v>
      </c>
      <c r="I26" s="10">
        <v>50</v>
      </c>
      <c r="J26" s="10" t="s">
        <v>168</v>
      </c>
      <c r="K26" s="10" t="s">
        <v>169</v>
      </c>
      <c r="L26" s="10"/>
      <c r="M26" s="10"/>
      <c r="N26" s="10"/>
      <c r="X26" t="s">
        <v>294</v>
      </c>
      <c r="Y26">
        <v>4</v>
      </c>
      <c r="Z26">
        <v>37</v>
      </c>
      <c r="AA26" t="s">
        <v>88</v>
      </c>
      <c r="AB26" t="s">
        <v>50</v>
      </c>
      <c r="AC26" t="s">
        <v>89</v>
      </c>
      <c r="AD26">
        <v>11</v>
      </c>
      <c r="AE26" t="s">
        <v>27</v>
      </c>
      <c r="AF26" t="s">
        <v>28</v>
      </c>
      <c r="AG26" t="s">
        <v>274</v>
      </c>
      <c r="AH26">
        <v>1494</v>
      </c>
    </row>
    <row r="27" spans="1:34" x14ac:dyDescent="0.25">
      <c r="A27" s="10" t="s">
        <v>134</v>
      </c>
      <c r="B27" s="10">
        <f t="shared" si="7"/>
        <v>8</v>
      </c>
      <c r="C27" s="10">
        <f t="shared" si="8"/>
        <v>4</v>
      </c>
      <c r="D27" s="10">
        <f t="shared" si="9"/>
        <v>0</v>
      </c>
      <c r="E27" s="10">
        <f t="shared" si="10"/>
        <v>0</v>
      </c>
      <c r="F27" s="17">
        <f t="shared" si="11"/>
        <v>0.5</v>
      </c>
      <c r="G27" s="10"/>
      <c r="H27" s="10" t="s">
        <v>297</v>
      </c>
      <c r="I27" s="10">
        <v>106</v>
      </c>
      <c r="J27" s="10" t="s">
        <v>231</v>
      </c>
      <c r="K27" s="10" t="s">
        <v>42</v>
      </c>
      <c r="L27" s="10"/>
      <c r="M27" s="10"/>
      <c r="N27" s="10"/>
      <c r="X27" t="s">
        <v>294</v>
      </c>
      <c r="Y27">
        <v>5</v>
      </c>
      <c r="Z27">
        <v>23</v>
      </c>
      <c r="AA27" t="s">
        <v>90</v>
      </c>
      <c r="AB27" t="s">
        <v>69</v>
      </c>
      <c r="AC27" t="s">
        <v>91</v>
      </c>
      <c r="AD27">
        <v>14</v>
      </c>
      <c r="AE27" t="s">
        <v>27</v>
      </c>
      <c r="AF27" t="s">
        <v>28</v>
      </c>
      <c r="AG27" t="s">
        <v>274</v>
      </c>
      <c r="AH27">
        <v>1535</v>
      </c>
    </row>
    <row r="28" spans="1:34" x14ac:dyDescent="0.25">
      <c r="A28" s="10" t="s">
        <v>47</v>
      </c>
      <c r="B28" s="10">
        <f t="shared" si="7"/>
        <v>8</v>
      </c>
      <c r="C28" s="10">
        <f t="shared" si="8"/>
        <v>8</v>
      </c>
      <c r="D28" s="10">
        <f t="shared" si="9"/>
        <v>2</v>
      </c>
      <c r="E28" s="10">
        <f t="shared" si="10"/>
        <v>2</v>
      </c>
      <c r="F28" s="17">
        <f t="shared" si="11"/>
        <v>1</v>
      </c>
      <c r="G28" s="10"/>
      <c r="H28" s="10"/>
      <c r="I28" s="10"/>
      <c r="J28" s="10"/>
      <c r="K28" s="10"/>
      <c r="L28" s="10"/>
      <c r="M28" s="10"/>
      <c r="N28" s="10"/>
      <c r="X28" t="s">
        <v>294</v>
      </c>
      <c r="Y28">
        <v>6</v>
      </c>
      <c r="Z28">
        <v>22</v>
      </c>
      <c r="AA28" t="s">
        <v>92</v>
      </c>
      <c r="AB28" t="s">
        <v>25</v>
      </c>
      <c r="AC28" t="s">
        <v>93</v>
      </c>
      <c r="AD28">
        <v>16</v>
      </c>
      <c r="AE28" t="s">
        <v>27</v>
      </c>
      <c r="AF28" t="s">
        <v>28</v>
      </c>
      <c r="AG28" t="s">
        <v>274</v>
      </c>
      <c r="AH28">
        <v>1543</v>
      </c>
    </row>
    <row r="29" spans="1:34" x14ac:dyDescent="0.25">
      <c r="A29" s="10" t="s">
        <v>66</v>
      </c>
      <c r="B29" s="10">
        <f t="shared" si="7"/>
        <v>6</v>
      </c>
      <c r="C29" s="10">
        <f t="shared" si="8"/>
        <v>6</v>
      </c>
      <c r="D29" s="10">
        <f t="shared" si="9"/>
        <v>1</v>
      </c>
      <c r="E29" s="10">
        <f t="shared" si="10"/>
        <v>0</v>
      </c>
      <c r="F29" s="17">
        <f t="shared" si="11"/>
        <v>1</v>
      </c>
      <c r="G29" s="10"/>
      <c r="H29" s="10"/>
      <c r="I29" s="10"/>
      <c r="J29" s="10"/>
      <c r="K29" s="10"/>
      <c r="L29" s="10"/>
      <c r="M29" s="10"/>
      <c r="N29" s="10"/>
      <c r="X29" t="s">
        <v>294</v>
      </c>
      <c r="Y29">
        <v>7</v>
      </c>
      <c r="Z29">
        <v>36</v>
      </c>
      <c r="AA29" t="s">
        <v>94</v>
      </c>
      <c r="AB29" t="s">
        <v>74</v>
      </c>
      <c r="AC29" t="s">
        <v>95</v>
      </c>
      <c r="AD29">
        <v>20</v>
      </c>
      <c r="AE29" t="s">
        <v>27</v>
      </c>
      <c r="AF29" t="s">
        <v>28</v>
      </c>
      <c r="AG29" t="s">
        <v>274</v>
      </c>
      <c r="AH29">
        <v>1565</v>
      </c>
    </row>
    <row r="30" spans="1:34" x14ac:dyDescent="0.25">
      <c r="A30" s="10" t="s">
        <v>55</v>
      </c>
      <c r="B30" s="10">
        <f t="shared" si="7"/>
        <v>6</v>
      </c>
      <c r="C30" s="10">
        <f t="shared" si="8"/>
        <v>5</v>
      </c>
      <c r="D30" s="10">
        <f t="shared" si="9"/>
        <v>0</v>
      </c>
      <c r="E30" s="10">
        <f t="shared" si="10"/>
        <v>0</v>
      </c>
      <c r="F30" s="17">
        <f t="shared" si="11"/>
        <v>0.83333333333333337</v>
      </c>
      <c r="G30" s="10"/>
      <c r="H30" s="30" t="s">
        <v>305</v>
      </c>
      <c r="I30" s="30"/>
      <c r="J30" s="30"/>
      <c r="K30" s="30"/>
      <c r="L30" s="30"/>
      <c r="M30" s="30"/>
      <c r="N30" s="30"/>
      <c r="X30" t="s">
        <v>294</v>
      </c>
      <c r="Y30">
        <v>8</v>
      </c>
      <c r="Z30">
        <v>21</v>
      </c>
      <c r="AA30" t="s">
        <v>96</v>
      </c>
      <c r="AB30" t="s">
        <v>66</v>
      </c>
      <c r="AC30" t="s">
        <v>97</v>
      </c>
      <c r="AD30">
        <v>22</v>
      </c>
      <c r="AE30" t="s">
        <v>27</v>
      </c>
      <c r="AF30" t="s">
        <v>28</v>
      </c>
      <c r="AG30" t="s">
        <v>274</v>
      </c>
      <c r="AH30">
        <v>1574</v>
      </c>
    </row>
    <row r="31" spans="1:34" x14ac:dyDescent="0.25">
      <c r="A31" s="10" t="s">
        <v>74</v>
      </c>
      <c r="B31" s="10">
        <f t="shared" si="7"/>
        <v>4</v>
      </c>
      <c r="C31" s="10">
        <f t="shared" si="8"/>
        <v>4</v>
      </c>
      <c r="D31" s="10">
        <f t="shared" si="9"/>
        <v>1</v>
      </c>
      <c r="E31" s="10">
        <f t="shared" si="10"/>
        <v>0</v>
      </c>
      <c r="F31" s="17">
        <f t="shared" si="11"/>
        <v>1</v>
      </c>
      <c r="G31" s="10"/>
      <c r="H31" s="15" t="s">
        <v>16</v>
      </c>
      <c r="I31" s="15" t="s">
        <v>17</v>
      </c>
      <c r="J31" s="15" t="s">
        <v>269</v>
      </c>
      <c r="K31" s="15" t="s">
        <v>284</v>
      </c>
      <c r="L31" s="15" t="s">
        <v>19</v>
      </c>
      <c r="M31" s="15" t="s">
        <v>20</v>
      </c>
      <c r="N31" s="10"/>
      <c r="X31" t="s">
        <v>294</v>
      </c>
      <c r="Y31">
        <v>9</v>
      </c>
      <c r="Z31">
        <v>38</v>
      </c>
      <c r="AA31" t="s">
        <v>98</v>
      </c>
      <c r="AB31" t="s">
        <v>50</v>
      </c>
      <c r="AC31" t="s">
        <v>99</v>
      </c>
      <c r="AD31">
        <v>23</v>
      </c>
      <c r="AE31" t="s">
        <v>27</v>
      </c>
      <c r="AF31" t="s">
        <v>28</v>
      </c>
      <c r="AG31" t="s">
        <v>274</v>
      </c>
      <c r="AH31">
        <v>1581</v>
      </c>
    </row>
    <row r="32" spans="1:34" ht="45" x14ac:dyDescent="0.25">
      <c r="A32" s="10" t="s">
        <v>123</v>
      </c>
      <c r="B32" s="10">
        <f t="shared" si="7"/>
        <v>3</v>
      </c>
      <c r="C32" s="10">
        <f t="shared" si="8"/>
        <v>2</v>
      </c>
      <c r="D32" s="10">
        <f t="shared" si="9"/>
        <v>0</v>
      </c>
      <c r="E32" s="10">
        <f t="shared" si="10"/>
        <v>0</v>
      </c>
      <c r="F32" s="17">
        <f t="shared" si="11"/>
        <v>0.66666666666666663</v>
      </c>
      <c r="G32" s="10"/>
      <c r="H32" s="10">
        <v>1</v>
      </c>
      <c r="I32" s="10">
        <v>27</v>
      </c>
      <c r="J32" s="10" t="s">
        <v>83</v>
      </c>
      <c r="K32" s="10" t="s">
        <v>294</v>
      </c>
      <c r="L32" s="10" t="s">
        <v>69</v>
      </c>
      <c r="M32" s="10" t="s">
        <v>84</v>
      </c>
      <c r="N32" s="10"/>
      <c r="X32" t="s">
        <v>294</v>
      </c>
      <c r="Y32">
        <v>10</v>
      </c>
      <c r="Z32">
        <v>25</v>
      </c>
      <c r="AA32" t="s">
        <v>100</v>
      </c>
      <c r="AB32" t="s">
        <v>69</v>
      </c>
      <c r="AC32" t="s">
        <v>101</v>
      </c>
      <c r="AD32">
        <v>25</v>
      </c>
      <c r="AE32" t="s">
        <v>27</v>
      </c>
      <c r="AF32" t="s">
        <v>28</v>
      </c>
      <c r="AG32" t="s">
        <v>274</v>
      </c>
      <c r="AH32">
        <v>1592</v>
      </c>
    </row>
    <row r="33" spans="1:34" ht="30" x14ac:dyDescent="0.25">
      <c r="A33" s="10" t="s">
        <v>77</v>
      </c>
      <c r="B33" s="10">
        <f t="shared" si="7"/>
        <v>1</v>
      </c>
      <c r="C33" s="10">
        <f t="shared" si="8"/>
        <v>1</v>
      </c>
      <c r="D33" s="10">
        <f t="shared" si="9"/>
        <v>0</v>
      </c>
      <c r="E33" s="10">
        <f t="shared" si="10"/>
        <v>0</v>
      </c>
      <c r="F33" s="17">
        <f t="shared" si="11"/>
        <v>1</v>
      </c>
      <c r="G33" s="10"/>
      <c r="H33" s="10">
        <v>2</v>
      </c>
      <c r="I33" s="10">
        <v>3</v>
      </c>
      <c r="J33" s="10" t="s">
        <v>24</v>
      </c>
      <c r="K33" s="10" t="s">
        <v>273</v>
      </c>
      <c r="L33" s="10" t="s">
        <v>25</v>
      </c>
      <c r="M33" s="10" t="s">
        <v>26</v>
      </c>
      <c r="N33" s="10"/>
      <c r="X33" t="s">
        <v>294</v>
      </c>
      <c r="Y33">
        <v>11</v>
      </c>
      <c r="Z33">
        <v>28</v>
      </c>
      <c r="AA33" t="s">
        <v>102</v>
      </c>
      <c r="AB33" t="s">
        <v>69</v>
      </c>
      <c r="AC33" t="s">
        <v>103</v>
      </c>
      <c r="AD33">
        <v>27</v>
      </c>
      <c r="AE33" t="s">
        <v>27</v>
      </c>
      <c r="AF33" t="s">
        <v>28</v>
      </c>
      <c r="AG33" t="s">
        <v>274</v>
      </c>
      <c r="AH33">
        <v>1609</v>
      </c>
    </row>
    <row r="34" spans="1:34" ht="30" x14ac:dyDescent="0.25">
      <c r="A34" s="10" t="s">
        <v>214</v>
      </c>
      <c r="B34" s="10">
        <f t="shared" si="7"/>
        <v>1</v>
      </c>
      <c r="C34" s="10">
        <f t="shared" si="8"/>
        <v>1</v>
      </c>
      <c r="D34" s="10">
        <f t="shared" si="9"/>
        <v>0</v>
      </c>
      <c r="E34" s="10">
        <f t="shared" si="10"/>
        <v>0</v>
      </c>
      <c r="F34" s="17">
        <f t="shared" si="11"/>
        <v>1</v>
      </c>
      <c r="G34" s="10"/>
      <c r="H34" s="10">
        <v>3</v>
      </c>
      <c r="I34" s="10">
        <v>2</v>
      </c>
      <c r="J34" s="10" t="s">
        <v>29</v>
      </c>
      <c r="K34" s="10" t="s">
        <v>273</v>
      </c>
      <c r="L34" s="10" t="s">
        <v>25</v>
      </c>
      <c r="M34" s="10" t="s">
        <v>30</v>
      </c>
      <c r="N34" s="10"/>
      <c r="X34" t="s">
        <v>294</v>
      </c>
      <c r="Y34">
        <v>12</v>
      </c>
      <c r="Z34">
        <v>40</v>
      </c>
      <c r="AA34" t="s">
        <v>104</v>
      </c>
      <c r="AB34" t="s">
        <v>50</v>
      </c>
      <c r="AC34" t="s">
        <v>105</v>
      </c>
      <c r="AD34">
        <v>30</v>
      </c>
      <c r="AE34" t="s">
        <v>27</v>
      </c>
      <c r="AF34" t="s">
        <v>28</v>
      </c>
      <c r="AG34" t="s">
        <v>274</v>
      </c>
      <c r="AH34">
        <v>1613</v>
      </c>
    </row>
    <row r="35" spans="1:34" ht="45" x14ac:dyDescent="0.25">
      <c r="A35" s="10" t="s">
        <v>164</v>
      </c>
      <c r="B35" s="10">
        <f t="shared" si="7"/>
        <v>1</v>
      </c>
      <c r="C35" s="10">
        <f t="shared" si="8"/>
        <v>0</v>
      </c>
      <c r="D35" s="10">
        <f t="shared" si="9"/>
        <v>0</v>
      </c>
      <c r="E35" s="10">
        <f t="shared" si="10"/>
        <v>0</v>
      </c>
      <c r="F35" s="17">
        <f t="shared" si="11"/>
        <v>0</v>
      </c>
      <c r="G35" s="10"/>
      <c r="H35" s="10">
        <v>4</v>
      </c>
      <c r="I35" s="10">
        <v>50</v>
      </c>
      <c r="J35" s="10" t="s">
        <v>168</v>
      </c>
      <c r="K35" s="10" t="s">
        <v>296</v>
      </c>
      <c r="L35" s="10" t="s">
        <v>69</v>
      </c>
      <c r="M35" s="10" t="s">
        <v>169</v>
      </c>
      <c r="N35" s="10"/>
      <c r="X35" t="s">
        <v>294</v>
      </c>
      <c r="Y35">
        <v>13</v>
      </c>
      <c r="Z35">
        <v>19</v>
      </c>
      <c r="AA35" t="s">
        <v>106</v>
      </c>
      <c r="AB35" t="s">
        <v>66</v>
      </c>
      <c r="AC35" t="s">
        <v>107</v>
      </c>
      <c r="AD35">
        <v>35</v>
      </c>
      <c r="AE35" t="s">
        <v>27</v>
      </c>
      <c r="AF35" t="s">
        <v>28</v>
      </c>
      <c r="AG35" t="s">
        <v>274</v>
      </c>
      <c r="AH35">
        <v>1626</v>
      </c>
    </row>
    <row r="36" spans="1:34" ht="30" x14ac:dyDescent="0.25">
      <c r="A36" s="10" t="s">
        <v>32</v>
      </c>
      <c r="B36" s="10">
        <f t="shared" si="7"/>
        <v>1</v>
      </c>
      <c r="C36" s="10">
        <f t="shared" si="8"/>
        <v>1</v>
      </c>
      <c r="D36" s="10">
        <f t="shared" si="9"/>
        <v>1</v>
      </c>
      <c r="E36" s="10">
        <f t="shared" si="10"/>
        <v>0</v>
      </c>
      <c r="F36" s="17">
        <f t="shared" si="11"/>
        <v>1</v>
      </c>
      <c r="G36" s="10"/>
      <c r="H36" s="10">
        <v>5</v>
      </c>
      <c r="I36" s="10">
        <v>61</v>
      </c>
      <c r="J36" s="10" t="s">
        <v>170</v>
      </c>
      <c r="K36" s="10" t="s">
        <v>296</v>
      </c>
      <c r="L36" s="10" t="s">
        <v>74</v>
      </c>
      <c r="M36" s="10" t="s">
        <v>171</v>
      </c>
      <c r="N36" s="10"/>
      <c r="X36" t="s">
        <v>294</v>
      </c>
      <c r="Y36">
        <v>14</v>
      </c>
      <c r="Z36">
        <v>20</v>
      </c>
      <c r="AA36" t="s">
        <v>108</v>
      </c>
      <c r="AB36" t="s">
        <v>66</v>
      </c>
      <c r="AC36" t="s">
        <v>109</v>
      </c>
      <c r="AD36">
        <v>37</v>
      </c>
      <c r="AE36" t="s">
        <v>27</v>
      </c>
      <c r="AF36" t="s">
        <v>28</v>
      </c>
      <c r="AG36" t="s">
        <v>274</v>
      </c>
      <c r="AH36">
        <v>1629</v>
      </c>
    </row>
    <row r="37" spans="1:34" ht="45" x14ac:dyDescent="0.25">
      <c r="A37" s="10"/>
      <c r="B37" s="10"/>
      <c r="C37" s="10"/>
      <c r="D37" s="10"/>
      <c r="E37" s="10"/>
      <c r="F37" s="10"/>
      <c r="G37" s="10"/>
      <c r="H37" s="10">
        <v>6</v>
      </c>
      <c r="I37" s="10">
        <v>47</v>
      </c>
      <c r="J37" s="10" t="s">
        <v>172</v>
      </c>
      <c r="K37" s="10" t="s">
        <v>296</v>
      </c>
      <c r="L37" s="10" t="s">
        <v>69</v>
      </c>
      <c r="M37" s="10" t="s">
        <v>173</v>
      </c>
      <c r="N37" s="10"/>
      <c r="X37" t="s">
        <v>294</v>
      </c>
      <c r="Y37">
        <v>15</v>
      </c>
      <c r="Z37">
        <v>39</v>
      </c>
      <c r="AA37" t="s">
        <v>110</v>
      </c>
      <c r="AB37" t="s">
        <v>50</v>
      </c>
      <c r="AC37" t="s">
        <v>111</v>
      </c>
      <c r="AD37">
        <v>42</v>
      </c>
      <c r="AE37" t="s">
        <v>27</v>
      </c>
      <c r="AF37" t="s">
        <v>28</v>
      </c>
      <c r="AG37" t="s">
        <v>274</v>
      </c>
      <c r="AH37">
        <v>1639</v>
      </c>
    </row>
    <row r="38" spans="1:34" ht="45" x14ac:dyDescent="0.25">
      <c r="A38" s="10"/>
      <c r="B38" s="10"/>
      <c r="C38" s="10"/>
      <c r="D38" s="10"/>
      <c r="E38" s="10"/>
      <c r="F38" s="10"/>
      <c r="G38" s="10"/>
      <c r="H38" s="10">
        <v>7</v>
      </c>
      <c r="I38" s="10">
        <v>12</v>
      </c>
      <c r="J38" s="10" t="s">
        <v>31</v>
      </c>
      <c r="K38" s="10" t="s">
        <v>273</v>
      </c>
      <c r="L38" s="10" t="s">
        <v>32</v>
      </c>
      <c r="M38" s="10" t="s">
        <v>33</v>
      </c>
      <c r="N38" s="10"/>
      <c r="X38" t="s">
        <v>294</v>
      </c>
      <c r="Y38">
        <v>16</v>
      </c>
      <c r="Z38">
        <v>32</v>
      </c>
      <c r="AA38" t="s">
        <v>112</v>
      </c>
      <c r="AB38" t="s">
        <v>55</v>
      </c>
      <c r="AC38" t="s">
        <v>113</v>
      </c>
      <c r="AD38">
        <v>51</v>
      </c>
      <c r="AE38" t="s">
        <v>27</v>
      </c>
      <c r="AF38" t="s">
        <v>28</v>
      </c>
      <c r="AG38" t="s">
        <v>274</v>
      </c>
      <c r="AH38">
        <v>1695</v>
      </c>
    </row>
    <row r="39" spans="1:34" ht="30" x14ac:dyDescent="0.25">
      <c r="A39" s="30" t="s">
        <v>306</v>
      </c>
      <c r="B39" s="30"/>
      <c r="C39" s="30"/>
      <c r="D39" s="30"/>
      <c r="E39" s="30"/>
      <c r="F39" s="30"/>
      <c r="G39" s="10"/>
      <c r="H39" s="10">
        <v>8</v>
      </c>
      <c r="I39" s="10">
        <v>18</v>
      </c>
      <c r="J39" s="10" t="s">
        <v>85</v>
      </c>
      <c r="K39" s="10" t="s">
        <v>294</v>
      </c>
      <c r="L39" s="10" t="s">
        <v>37</v>
      </c>
      <c r="M39" s="10" t="s">
        <v>33</v>
      </c>
      <c r="N39" s="10"/>
      <c r="X39" t="s">
        <v>294</v>
      </c>
      <c r="Y39">
        <v>17</v>
      </c>
      <c r="Z39">
        <v>29</v>
      </c>
      <c r="AA39" t="s">
        <v>114</v>
      </c>
      <c r="AB39" t="s">
        <v>44</v>
      </c>
      <c r="AC39" t="s">
        <v>115</v>
      </c>
      <c r="AD39">
        <v>57</v>
      </c>
      <c r="AE39" t="s">
        <v>27</v>
      </c>
      <c r="AF39" t="s">
        <v>28</v>
      </c>
      <c r="AG39" t="s">
        <v>274</v>
      </c>
      <c r="AH39">
        <v>1708</v>
      </c>
    </row>
    <row r="40" spans="1:34" ht="30" x14ac:dyDescent="0.25">
      <c r="A40" s="15" t="s">
        <v>284</v>
      </c>
      <c r="B40" s="15" t="s">
        <v>307</v>
      </c>
      <c r="C40" s="15" t="s">
        <v>308</v>
      </c>
      <c r="D40" s="15" t="s">
        <v>309</v>
      </c>
      <c r="E40" s="10"/>
      <c r="F40" s="10"/>
      <c r="G40" s="10"/>
      <c r="H40" s="10">
        <v>9</v>
      </c>
      <c r="I40" s="10">
        <v>59</v>
      </c>
      <c r="J40" s="10" t="s">
        <v>174</v>
      </c>
      <c r="K40" s="10" t="s">
        <v>296</v>
      </c>
      <c r="L40" s="10" t="s">
        <v>47</v>
      </c>
      <c r="M40" s="10" t="s">
        <v>175</v>
      </c>
      <c r="N40" s="10"/>
      <c r="X40" t="s">
        <v>294</v>
      </c>
      <c r="Y40">
        <v>18</v>
      </c>
      <c r="Z40">
        <v>16</v>
      </c>
      <c r="AA40" t="s">
        <v>116</v>
      </c>
      <c r="AB40" t="s">
        <v>37</v>
      </c>
      <c r="AC40" t="s">
        <v>117</v>
      </c>
      <c r="AD40">
        <v>61</v>
      </c>
      <c r="AE40" t="s">
        <v>27</v>
      </c>
      <c r="AF40" t="s">
        <v>28</v>
      </c>
      <c r="AG40" t="s">
        <v>274</v>
      </c>
      <c r="AH40">
        <v>1730</v>
      </c>
    </row>
    <row r="41" spans="1:34" ht="45" x14ac:dyDescent="0.25">
      <c r="A41" s="10" t="s">
        <v>273</v>
      </c>
      <c r="B41" s="10" t="s">
        <v>26</v>
      </c>
      <c r="C41" s="10" t="s">
        <v>310</v>
      </c>
      <c r="D41" s="10" t="s">
        <v>311</v>
      </c>
      <c r="E41" s="10"/>
      <c r="F41" s="10"/>
      <c r="G41" s="10"/>
      <c r="H41" s="10">
        <v>10</v>
      </c>
      <c r="I41" s="10">
        <v>24</v>
      </c>
      <c r="J41" s="10" t="s">
        <v>86</v>
      </c>
      <c r="K41" s="10" t="s">
        <v>294</v>
      </c>
      <c r="L41" s="10" t="s">
        <v>69</v>
      </c>
      <c r="M41" s="10" t="s">
        <v>87</v>
      </c>
      <c r="N41" s="10"/>
      <c r="X41" t="s">
        <v>294</v>
      </c>
      <c r="Y41">
        <v>19</v>
      </c>
      <c r="Z41">
        <v>17</v>
      </c>
      <c r="AA41" t="s">
        <v>118</v>
      </c>
      <c r="AB41" t="s">
        <v>37</v>
      </c>
      <c r="AC41" t="s">
        <v>119</v>
      </c>
      <c r="AD41">
        <v>68</v>
      </c>
      <c r="AE41" t="s">
        <v>27</v>
      </c>
      <c r="AF41" t="s">
        <v>28</v>
      </c>
      <c r="AG41" t="s">
        <v>274</v>
      </c>
      <c r="AH41">
        <v>1799</v>
      </c>
    </row>
    <row r="42" spans="1:34" x14ac:dyDescent="0.25">
      <c r="A42" s="10" t="s">
        <v>293</v>
      </c>
      <c r="B42" s="10" t="s">
        <v>64</v>
      </c>
      <c r="C42" s="10" t="s">
        <v>312</v>
      </c>
      <c r="D42" s="10" t="s">
        <v>313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X42" t="s">
        <v>294</v>
      </c>
      <c r="Y42">
        <v>20</v>
      </c>
      <c r="Z42">
        <v>26</v>
      </c>
      <c r="AA42" t="s">
        <v>120</v>
      </c>
      <c r="AB42" t="s">
        <v>69</v>
      </c>
      <c r="AC42" t="s">
        <v>121</v>
      </c>
      <c r="AD42">
        <v>70</v>
      </c>
      <c r="AE42" t="s">
        <v>27</v>
      </c>
      <c r="AF42" t="s">
        <v>79</v>
      </c>
      <c r="AG42" t="s">
        <v>274</v>
      </c>
      <c r="AH42">
        <v>1801</v>
      </c>
    </row>
    <row r="43" spans="1:34" x14ac:dyDescent="0.25">
      <c r="A43" s="10" t="s">
        <v>294</v>
      </c>
      <c r="B43" s="10" t="s">
        <v>84</v>
      </c>
      <c r="C43" s="10" t="s">
        <v>314</v>
      </c>
      <c r="D43" s="10" t="s">
        <v>315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X43" t="s">
        <v>294</v>
      </c>
      <c r="Y43">
        <v>21</v>
      </c>
      <c r="Z43">
        <v>30</v>
      </c>
      <c r="AA43" t="s">
        <v>122</v>
      </c>
      <c r="AB43" t="s">
        <v>123</v>
      </c>
      <c r="AC43" t="s">
        <v>124</v>
      </c>
      <c r="AD43">
        <v>75</v>
      </c>
      <c r="AE43" t="s">
        <v>27</v>
      </c>
      <c r="AF43" t="s">
        <v>28</v>
      </c>
      <c r="AG43" t="s">
        <v>274</v>
      </c>
      <c r="AH43">
        <v>1850</v>
      </c>
    </row>
    <row r="44" spans="1:34" x14ac:dyDescent="0.25">
      <c r="A44" s="10" t="s">
        <v>295</v>
      </c>
      <c r="B44" s="10" t="s">
        <v>138</v>
      </c>
      <c r="C44" s="10" t="s">
        <v>316</v>
      </c>
      <c r="D44" s="10" t="s">
        <v>317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X44" t="s">
        <v>294</v>
      </c>
      <c r="Y44">
        <v>22</v>
      </c>
      <c r="Z44">
        <v>34</v>
      </c>
      <c r="AA44" t="s">
        <v>125</v>
      </c>
      <c r="AB44" t="s">
        <v>55</v>
      </c>
      <c r="AC44" t="s">
        <v>126</v>
      </c>
      <c r="AD44">
        <v>84</v>
      </c>
      <c r="AE44" t="s">
        <v>27</v>
      </c>
      <c r="AF44" t="s">
        <v>28</v>
      </c>
      <c r="AG44" t="s">
        <v>274</v>
      </c>
      <c r="AH44">
        <v>1907</v>
      </c>
    </row>
    <row r="45" spans="1:34" x14ac:dyDescent="0.25">
      <c r="A45" s="10" t="s">
        <v>296</v>
      </c>
      <c r="B45" s="10" t="s">
        <v>169</v>
      </c>
      <c r="C45" s="10" t="s">
        <v>318</v>
      </c>
      <c r="D45" s="10" t="s">
        <v>319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X45" t="s">
        <v>294</v>
      </c>
      <c r="Y45">
        <v>23</v>
      </c>
      <c r="Z45">
        <v>33</v>
      </c>
      <c r="AA45" t="s">
        <v>127</v>
      </c>
      <c r="AB45" t="s">
        <v>55</v>
      </c>
      <c r="AC45" t="s">
        <v>128</v>
      </c>
      <c r="AD45">
        <v>85</v>
      </c>
      <c r="AE45" t="s">
        <v>27</v>
      </c>
      <c r="AF45" t="s">
        <v>28</v>
      </c>
      <c r="AG45" t="s">
        <v>274</v>
      </c>
      <c r="AH45">
        <v>1909</v>
      </c>
    </row>
    <row r="46" spans="1:34" x14ac:dyDescent="0.25">
      <c r="A46" s="10" t="s">
        <v>297</v>
      </c>
      <c r="B46" s="10" t="s">
        <v>42</v>
      </c>
      <c r="C46" s="10" t="s">
        <v>320</v>
      </c>
      <c r="D46" s="10" t="s">
        <v>321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X46" t="s">
        <v>294</v>
      </c>
      <c r="Y46">
        <v>24</v>
      </c>
      <c r="Z46">
        <v>35</v>
      </c>
      <c r="AA46" t="s">
        <v>129</v>
      </c>
      <c r="AB46" t="s">
        <v>47</v>
      </c>
      <c r="AC46" t="s">
        <v>130</v>
      </c>
      <c r="AD46">
        <v>87</v>
      </c>
      <c r="AE46" t="s">
        <v>27</v>
      </c>
      <c r="AF46" t="s">
        <v>28</v>
      </c>
      <c r="AG46" t="s">
        <v>274</v>
      </c>
      <c r="AH46">
        <v>1946</v>
      </c>
    </row>
    <row r="47" spans="1:34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X47" t="s">
        <v>294</v>
      </c>
      <c r="Y47">
        <v>25</v>
      </c>
      <c r="Z47">
        <v>15</v>
      </c>
      <c r="AA47" t="s">
        <v>131</v>
      </c>
      <c r="AB47" t="s">
        <v>37</v>
      </c>
      <c r="AC47" t="s">
        <v>132</v>
      </c>
      <c r="AD47">
        <v>101</v>
      </c>
      <c r="AE47" t="s">
        <v>27</v>
      </c>
      <c r="AF47" t="s">
        <v>79</v>
      </c>
      <c r="AG47" t="s">
        <v>274</v>
      </c>
      <c r="AH47">
        <v>2286</v>
      </c>
    </row>
    <row r="48" spans="1:34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X48" t="s">
        <v>294</v>
      </c>
      <c r="Z48">
        <v>31</v>
      </c>
      <c r="AA48" t="s">
        <v>133</v>
      </c>
      <c r="AB48" t="s">
        <v>134</v>
      </c>
      <c r="AE48" t="s">
        <v>135</v>
      </c>
      <c r="AF48" t="s">
        <v>28</v>
      </c>
      <c r="AG48" t="s">
        <v>274</v>
      </c>
    </row>
    <row r="49" spans="1:34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X49" t="s">
        <v>295</v>
      </c>
      <c r="Y49">
        <v>1</v>
      </c>
      <c r="Z49">
        <v>92</v>
      </c>
      <c r="AA49" t="s">
        <v>137</v>
      </c>
      <c r="AB49" t="s">
        <v>47</v>
      </c>
      <c r="AC49" t="s">
        <v>138</v>
      </c>
      <c r="AD49">
        <v>44</v>
      </c>
      <c r="AE49" t="s">
        <v>27</v>
      </c>
      <c r="AF49" t="s">
        <v>28</v>
      </c>
      <c r="AG49" t="s">
        <v>299</v>
      </c>
      <c r="AH49">
        <v>1656</v>
      </c>
    </row>
    <row r="50" spans="1:34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X50" t="s">
        <v>295</v>
      </c>
      <c r="Y50">
        <v>2</v>
      </c>
      <c r="Z50">
        <v>87</v>
      </c>
      <c r="AA50" t="s">
        <v>139</v>
      </c>
      <c r="AB50" t="s">
        <v>69</v>
      </c>
      <c r="AC50" t="s">
        <v>140</v>
      </c>
      <c r="AD50">
        <v>46</v>
      </c>
      <c r="AE50" t="s">
        <v>27</v>
      </c>
      <c r="AF50" t="s">
        <v>28</v>
      </c>
      <c r="AG50" t="s">
        <v>299</v>
      </c>
      <c r="AH50">
        <v>1669</v>
      </c>
    </row>
    <row r="51" spans="1:34" x14ac:dyDescent="0.25">
      <c r="X51" t="s">
        <v>295</v>
      </c>
      <c r="Y51">
        <v>3</v>
      </c>
      <c r="Z51">
        <v>94</v>
      </c>
      <c r="AA51" t="s">
        <v>141</v>
      </c>
      <c r="AB51" t="s">
        <v>50</v>
      </c>
      <c r="AC51" t="s">
        <v>142</v>
      </c>
      <c r="AD51">
        <v>49</v>
      </c>
      <c r="AE51" t="s">
        <v>27</v>
      </c>
      <c r="AF51" t="s">
        <v>28</v>
      </c>
      <c r="AG51" t="s">
        <v>299</v>
      </c>
      <c r="AH51">
        <v>1683</v>
      </c>
    </row>
    <row r="52" spans="1:34" x14ac:dyDescent="0.25">
      <c r="X52" t="s">
        <v>295</v>
      </c>
      <c r="Y52">
        <v>4</v>
      </c>
      <c r="Z52">
        <v>82</v>
      </c>
      <c r="AA52" t="s">
        <v>143</v>
      </c>
      <c r="AB52" t="s">
        <v>25</v>
      </c>
      <c r="AC52" t="s">
        <v>144</v>
      </c>
      <c r="AD52">
        <v>59</v>
      </c>
      <c r="AE52" t="s">
        <v>27</v>
      </c>
      <c r="AF52" t="s">
        <v>28</v>
      </c>
      <c r="AG52" t="s">
        <v>299</v>
      </c>
      <c r="AH52">
        <v>1722</v>
      </c>
    </row>
    <row r="53" spans="1:34" x14ac:dyDescent="0.25">
      <c r="X53" t="s">
        <v>295</v>
      </c>
      <c r="Y53">
        <v>5</v>
      </c>
      <c r="Z53">
        <v>84</v>
      </c>
      <c r="AA53" t="s">
        <v>145</v>
      </c>
      <c r="AB53" t="s">
        <v>25</v>
      </c>
      <c r="AC53" t="s">
        <v>146</v>
      </c>
      <c r="AD53">
        <v>63</v>
      </c>
      <c r="AE53" t="s">
        <v>27</v>
      </c>
      <c r="AF53" t="s">
        <v>28</v>
      </c>
      <c r="AG53" t="s">
        <v>299</v>
      </c>
      <c r="AH53">
        <v>1773</v>
      </c>
    </row>
    <row r="54" spans="1:34" x14ac:dyDescent="0.25">
      <c r="X54" t="s">
        <v>295</v>
      </c>
      <c r="Y54">
        <v>6</v>
      </c>
      <c r="Z54">
        <v>86</v>
      </c>
      <c r="AA54" t="s">
        <v>147</v>
      </c>
      <c r="AB54" t="s">
        <v>69</v>
      </c>
      <c r="AC54" t="s">
        <v>119</v>
      </c>
      <c r="AD54">
        <v>69</v>
      </c>
      <c r="AE54" t="s">
        <v>27</v>
      </c>
      <c r="AF54" t="s">
        <v>28</v>
      </c>
      <c r="AG54" t="s">
        <v>299</v>
      </c>
      <c r="AH54">
        <v>1799</v>
      </c>
    </row>
    <row r="55" spans="1:34" x14ac:dyDescent="0.25">
      <c r="X55" t="s">
        <v>295</v>
      </c>
      <c r="Y55">
        <v>7</v>
      </c>
      <c r="Z55">
        <v>81</v>
      </c>
      <c r="AA55" t="s">
        <v>148</v>
      </c>
      <c r="AB55" t="s">
        <v>37</v>
      </c>
      <c r="AC55" t="s">
        <v>149</v>
      </c>
      <c r="AD55">
        <v>73</v>
      </c>
      <c r="AE55" t="s">
        <v>27</v>
      </c>
      <c r="AF55" t="s">
        <v>28</v>
      </c>
      <c r="AG55" t="s">
        <v>299</v>
      </c>
      <c r="AH55">
        <v>1816</v>
      </c>
    </row>
    <row r="56" spans="1:34" x14ac:dyDescent="0.25">
      <c r="X56" t="s">
        <v>295</v>
      </c>
      <c r="Y56">
        <v>8</v>
      </c>
      <c r="Z56">
        <v>97</v>
      </c>
      <c r="AA56" t="s">
        <v>150</v>
      </c>
      <c r="AB56" t="s">
        <v>50</v>
      </c>
      <c r="AC56" t="s">
        <v>151</v>
      </c>
      <c r="AD56">
        <v>76</v>
      </c>
      <c r="AE56" t="s">
        <v>27</v>
      </c>
      <c r="AF56" t="s">
        <v>28</v>
      </c>
      <c r="AG56" t="s">
        <v>299</v>
      </c>
      <c r="AH56">
        <v>1853</v>
      </c>
    </row>
    <row r="57" spans="1:34" x14ac:dyDescent="0.25">
      <c r="X57" t="s">
        <v>295</v>
      </c>
      <c r="Y57">
        <v>9</v>
      </c>
      <c r="Z57">
        <v>95</v>
      </c>
      <c r="AA57" t="s">
        <v>152</v>
      </c>
      <c r="AB57" t="s">
        <v>50</v>
      </c>
      <c r="AC57" t="s">
        <v>153</v>
      </c>
      <c r="AD57">
        <v>80</v>
      </c>
      <c r="AE57" t="s">
        <v>27</v>
      </c>
      <c r="AF57" t="s">
        <v>28</v>
      </c>
      <c r="AG57" t="s">
        <v>299</v>
      </c>
      <c r="AH57">
        <v>1877</v>
      </c>
    </row>
    <row r="58" spans="1:34" x14ac:dyDescent="0.25">
      <c r="X58" t="s">
        <v>295</v>
      </c>
      <c r="Y58">
        <v>10</v>
      </c>
      <c r="Z58">
        <v>93</v>
      </c>
      <c r="AA58" t="s">
        <v>154</v>
      </c>
      <c r="AB58" t="s">
        <v>50</v>
      </c>
      <c r="AC58" t="s">
        <v>155</v>
      </c>
      <c r="AD58">
        <v>83</v>
      </c>
      <c r="AE58" t="s">
        <v>27</v>
      </c>
      <c r="AF58" t="s">
        <v>28</v>
      </c>
      <c r="AG58" t="s">
        <v>299</v>
      </c>
      <c r="AH58">
        <v>1898</v>
      </c>
    </row>
    <row r="59" spans="1:34" x14ac:dyDescent="0.25">
      <c r="X59" t="s">
        <v>295</v>
      </c>
      <c r="Y59">
        <v>11</v>
      </c>
      <c r="Z59">
        <v>96</v>
      </c>
      <c r="AA59" t="s">
        <v>156</v>
      </c>
      <c r="AB59" t="s">
        <v>50</v>
      </c>
      <c r="AC59" t="s">
        <v>72</v>
      </c>
      <c r="AD59">
        <v>89</v>
      </c>
      <c r="AE59" t="s">
        <v>27</v>
      </c>
      <c r="AF59" t="s">
        <v>28</v>
      </c>
      <c r="AG59" t="s">
        <v>299</v>
      </c>
      <c r="AH59">
        <v>1962</v>
      </c>
    </row>
    <row r="60" spans="1:34" x14ac:dyDescent="0.25">
      <c r="X60" t="s">
        <v>295</v>
      </c>
      <c r="Y60">
        <v>12</v>
      </c>
      <c r="Z60">
        <v>90</v>
      </c>
      <c r="AA60" t="s">
        <v>157</v>
      </c>
      <c r="AB60" t="s">
        <v>134</v>
      </c>
      <c r="AC60" t="s">
        <v>158</v>
      </c>
      <c r="AD60">
        <v>90</v>
      </c>
      <c r="AE60" t="s">
        <v>27</v>
      </c>
      <c r="AF60" t="s">
        <v>28</v>
      </c>
      <c r="AG60" t="s">
        <v>299</v>
      </c>
      <c r="AH60">
        <v>2031</v>
      </c>
    </row>
    <row r="61" spans="1:34" x14ac:dyDescent="0.25">
      <c r="X61" t="s">
        <v>295</v>
      </c>
      <c r="Y61">
        <v>13</v>
      </c>
      <c r="Z61">
        <v>88</v>
      </c>
      <c r="AA61" t="s">
        <v>159</v>
      </c>
      <c r="AB61" t="s">
        <v>44</v>
      </c>
      <c r="AC61" t="s">
        <v>160</v>
      </c>
      <c r="AD61">
        <v>92</v>
      </c>
      <c r="AE61" t="s">
        <v>27</v>
      </c>
      <c r="AF61" t="s">
        <v>28</v>
      </c>
      <c r="AG61" t="s">
        <v>299</v>
      </c>
      <c r="AH61">
        <v>2065</v>
      </c>
    </row>
    <row r="62" spans="1:34" x14ac:dyDescent="0.25">
      <c r="X62" t="s">
        <v>295</v>
      </c>
      <c r="Y62">
        <v>14</v>
      </c>
      <c r="Z62">
        <v>89</v>
      </c>
      <c r="AA62" t="s">
        <v>161</v>
      </c>
      <c r="AB62" t="s">
        <v>134</v>
      </c>
      <c r="AC62" t="s">
        <v>162</v>
      </c>
      <c r="AD62">
        <v>96</v>
      </c>
      <c r="AE62" t="s">
        <v>27</v>
      </c>
      <c r="AF62" t="s">
        <v>28</v>
      </c>
      <c r="AG62" t="s">
        <v>299</v>
      </c>
      <c r="AH62">
        <v>2105</v>
      </c>
    </row>
    <row r="63" spans="1:34" x14ac:dyDescent="0.25">
      <c r="X63" t="s">
        <v>295</v>
      </c>
      <c r="Z63">
        <v>91</v>
      </c>
      <c r="AA63" t="s">
        <v>163</v>
      </c>
      <c r="AB63" t="s">
        <v>164</v>
      </c>
      <c r="AE63" t="s">
        <v>58</v>
      </c>
      <c r="AF63" t="s">
        <v>28</v>
      </c>
      <c r="AG63" t="s">
        <v>299</v>
      </c>
    </row>
    <row r="64" spans="1:34" x14ac:dyDescent="0.25">
      <c r="X64" t="s">
        <v>295</v>
      </c>
      <c r="Z64">
        <v>83</v>
      </c>
      <c r="AA64" t="s">
        <v>165</v>
      </c>
      <c r="AB64" t="s">
        <v>25</v>
      </c>
      <c r="AE64" t="s">
        <v>58</v>
      </c>
      <c r="AF64" t="s">
        <v>28</v>
      </c>
      <c r="AG64" t="s">
        <v>299</v>
      </c>
    </row>
    <row r="65" spans="24:34" x14ac:dyDescent="0.25">
      <c r="X65" t="s">
        <v>295</v>
      </c>
      <c r="Z65">
        <v>85</v>
      </c>
      <c r="AA65" t="s">
        <v>166</v>
      </c>
      <c r="AB65" t="s">
        <v>69</v>
      </c>
      <c r="AE65" t="s">
        <v>135</v>
      </c>
      <c r="AF65" t="s">
        <v>28</v>
      </c>
      <c r="AG65" t="s">
        <v>299</v>
      </c>
    </row>
    <row r="66" spans="24:34" x14ac:dyDescent="0.25">
      <c r="X66" t="s">
        <v>296</v>
      </c>
      <c r="Y66">
        <v>1</v>
      </c>
      <c r="Z66">
        <v>50</v>
      </c>
      <c r="AA66" t="s">
        <v>168</v>
      </c>
      <c r="AB66" t="s">
        <v>69</v>
      </c>
      <c r="AC66" t="s">
        <v>169</v>
      </c>
      <c r="AD66">
        <v>4</v>
      </c>
      <c r="AE66" t="s">
        <v>27</v>
      </c>
      <c r="AF66" t="s">
        <v>28</v>
      </c>
      <c r="AG66" t="s">
        <v>274</v>
      </c>
      <c r="AH66">
        <v>1479</v>
      </c>
    </row>
    <row r="67" spans="24:34" x14ac:dyDescent="0.25">
      <c r="X67" t="s">
        <v>296</v>
      </c>
      <c r="Y67">
        <v>2</v>
      </c>
      <c r="Z67">
        <v>61</v>
      </c>
      <c r="AA67" t="s">
        <v>170</v>
      </c>
      <c r="AB67" t="s">
        <v>74</v>
      </c>
      <c r="AC67" t="s">
        <v>171</v>
      </c>
      <c r="AD67">
        <v>5</v>
      </c>
      <c r="AE67" t="s">
        <v>27</v>
      </c>
      <c r="AF67" t="s">
        <v>28</v>
      </c>
      <c r="AG67" t="s">
        <v>274</v>
      </c>
      <c r="AH67">
        <v>1482</v>
      </c>
    </row>
    <row r="68" spans="24:34" x14ac:dyDescent="0.25">
      <c r="X68" t="s">
        <v>296</v>
      </c>
      <c r="Y68">
        <v>3</v>
      </c>
      <c r="Z68">
        <v>47</v>
      </c>
      <c r="AA68" t="s">
        <v>172</v>
      </c>
      <c r="AB68" t="s">
        <v>69</v>
      </c>
      <c r="AC68" t="s">
        <v>173</v>
      </c>
      <c r="AD68">
        <v>6</v>
      </c>
      <c r="AE68" t="s">
        <v>27</v>
      </c>
      <c r="AF68" t="s">
        <v>28</v>
      </c>
      <c r="AG68" t="s">
        <v>274</v>
      </c>
      <c r="AH68">
        <v>1483</v>
      </c>
    </row>
    <row r="69" spans="24:34" x14ac:dyDescent="0.25">
      <c r="X69" t="s">
        <v>296</v>
      </c>
      <c r="Y69">
        <v>4</v>
      </c>
      <c r="Z69">
        <v>59</v>
      </c>
      <c r="AA69" t="s">
        <v>174</v>
      </c>
      <c r="AB69" t="s">
        <v>47</v>
      </c>
      <c r="AC69" t="s">
        <v>175</v>
      </c>
      <c r="AD69">
        <v>9</v>
      </c>
      <c r="AE69" t="s">
        <v>27</v>
      </c>
      <c r="AF69" t="s">
        <v>28</v>
      </c>
      <c r="AG69" t="s">
        <v>274</v>
      </c>
      <c r="AH69">
        <v>1486</v>
      </c>
    </row>
    <row r="70" spans="24:34" x14ac:dyDescent="0.25">
      <c r="X70" t="s">
        <v>296</v>
      </c>
      <c r="Y70">
        <v>5</v>
      </c>
      <c r="Z70">
        <v>41</v>
      </c>
      <c r="AA70" t="s">
        <v>176</v>
      </c>
      <c r="AB70" t="s">
        <v>37</v>
      </c>
      <c r="AC70" t="s">
        <v>177</v>
      </c>
      <c r="AD70">
        <v>13</v>
      </c>
      <c r="AE70" t="s">
        <v>27</v>
      </c>
      <c r="AF70" t="s">
        <v>28</v>
      </c>
      <c r="AG70" t="s">
        <v>274</v>
      </c>
      <c r="AH70">
        <v>1517</v>
      </c>
    </row>
    <row r="71" spans="24:34" x14ac:dyDescent="0.25">
      <c r="X71" t="s">
        <v>296</v>
      </c>
      <c r="Y71">
        <v>6</v>
      </c>
      <c r="Z71">
        <v>54</v>
      </c>
      <c r="AA71" t="s">
        <v>178</v>
      </c>
      <c r="AB71" t="s">
        <v>123</v>
      </c>
      <c r="AC71" t="s">
        <v>179</v>
      </c>
      <c r="AD71">
        <v>15</v>
      </c>
      <c r="AE71" t="s">
        <v>27</v>
      </c>
      <c r="AF71" t="s">
        <v>28</v>
      </c>
      <c r="AG71" t="s">
        <v>274</v>
      </c>
      <c r="AH71">
        <v>1536</v>
      </c>
    </row>
    <row r="72" spans="24:34" x14ac:dyDescent="0.25">
      <c r="X72" t="s">
        <v>296</v>
      </c>
      <c r="Y72">
        <v>7</v>
      </c>
      <c r="Z72">
        <v>63</v>
      </c>
      <c r="AA72" t="s">
        <v>180</v>
      </c>
      <c r="AB72" t="s">
        <v>50</v>
      </c>
      <c r="AC72" t="s">
        <v>181</v>
      </c>
      <c r="AD72">
        <v>17</v>
      </c>
      <c r="AE72" t="s">
        <v>27</v>
      </c>
      <c r="AF72" t="s">
        <v>28</v>
      </c>
      <c r="AG72" t="s">
        <v>274</v>
      </c>
      <c r="AH72">
        <v>1554</v>
      </c>
    </row>
    <row r="73" spans="24:34" x14ac:dyDescent="0.25">
      <c r="X73" t="s">
        <v>296</v>
      </c>
      <c r="Y73">
        <v>8</v>
      </c>
      <c r="Z73">
        <v>71</v>
      </c>
      <c r="AA73" t="s">
        <v>182</v>
      </c>
      <c r="AB73" t="s">
        <v>50</v>
      </c>
      <c r="AC73" t="s">
        <v>183</v>
      </c>
      <c r="AD73">
        <v>19</v>
      </c>
      <c r="AE73" t="s">
        <v>27</v>
      </c>
      <c r="AF73" t="s">
        <v>28</v>
      </c>
      <c r="AG73" t="s">
        <v>274</v>
      </c>
      <c r="AH73">
        <v>1560</v>
      </c>
    </row>
    <row r="74" spans="24:34" x14ac:dyDescent="0.25">
      <c r="X74" t="s">
        <v>296</v>
      </c>
      <c r="Y74">
        <v>9</v>
      </c>
      <c r="Z74">
        <v>69</v>
      </c>
      <c r="AA74" t="s">
        <v>184</v>
      </c>
      <c r="AB74" t="s">
        <v>50</v>
      </c>
      <c r="AC74" t="s">
        <v>185</v>
      </c>
      <c r="AD74">
        <v>21</v>
      </c>
      <c r="AE74" t="s">
        <v>27</v>
      </c>
      <c r="AF74" t="s">
        <v>28</v>
      </c>
      <c r="AG74" t="s">
        <v>274</v>
      </c>
      <c r="AH74">
        <v>1570</v>
      </c>
    </row>
    <row r="75" spans="24:34" x14ac:dyDescent="0.25">
      <c r="X75" t="s">
        <v>296</v>
      </c>
      <c r="Y75">
        <v>10</v>
      </c>
      <c r="Z75">
        <v>51</v>
      </c>
      <c r="AA75" t="s">
        <v>186</v>
      </c>
      <c r="AB75" t="s">
        <v>69</v>
      </c>
      <c r="AC75" t="s">
        <v>187</v>
      </c>
      <c r="AD75">
        <v>24</v>
      </c>
      <c r="AE75" t="s">
        <v>27</v>
      </c>
      <c r="AF75" t="s">
        <v>28</v>
      </c>
      <c r="AG75" t="s">
        <v>274</v>
      </c>
      <c r="AH75">
        <v>1589</v>
      </c>
    </row>
    <row r="76" spans="24:34" x14ac:dyDescent="0.25">
      <c r="X76" t="s">
        <v>296</v>
      </c>
      <c r="Y76">
        <v>11</v>
      </c>
      <c r="Z76">
        <v>67</v>
      </c>
      <c r="AA76" t="s">
        <v>188</v>
      </c>
      <c r="AB76" t="s">
        <v>50</v>
      </c>
      <c r="AC76" t="s">
        <v>45</v>
      </c>
      <c r="AD76">
        <v>32</v>
      </c>
      <c r="AE76" t="s">
        <v>27</v>
      </c>
      <c r="AF76" t="s">
        <v>28</v>
      </c>
      <c r="AG76" t="s">
        <v>274</v>
      </c>
      <c r="AH76">
        <v>1615</v>
      </c>
    </row>
    <row r="77" spans="24:34" x14ac:dyDescent="0.25">
      <c r="X77" t="s">
        <v>296</v>
      </c>
      <c r="Y77">
        <v>12</v>
      </c>
      <c r="Z77">
        <v>64</v>
      </c>
      <c r="AA77" t="s">
        <v>189</v>
      </c>
      <c r="AB77" t="s">
        <v>50</v>
      </c>
      <c r="AC77" t="s">
        <v>190</v>
      </c>
      <c r="AD77">
        <v>33</v>
      </c>
      <c r="AE77" t="s">
        <v>27</v>
      </c>
      <c r="AF77" t="s">
        <v>28</v>
      </c>
      <c r="AG77" t="s">
        <v>274</v>
      </c>
      <c r="AH77">
        <v>1617</v>
      </c>
    </row>
    <row r="78" spans="24:34" x14ac:dyDescent="0.25">
      <c r="X78" t="s">
        <v>296</v>
      </c>
      <c r="Y78">
        <v>13</v>
      </c>
      <c r="Z78">
        <v>46</v>
      </c>
      <c r="AA78" t="s">
        <v>191</v>
      </c>
      <c r="AB78" t="s">
        <v>69</v>
      </c>
      <c r="AC78" t="s">
        <v>190</v>
      </c>
      <c r="AD78">
        <v>34</v>
      </c>
      <c r="AE78" t="s">
        <v>27</v>
      </c>
      <c r="AF78" t="s">
        <v>28</v>
      </c>
      <c r="AG78" t="s">
        <v>274</v>
      </c>
      <c r="AH78">
        <v>1617</v>
      </c>
    </row>
    <row r="79" spans="24:34" x14ac:dyDescent="0.25">
      <c r="X79" t="s">
        <v>296</v>
      </c>
      <c r="Y79">
        <v>14</v>
      </c>
      <c r="Z79">
        <v>62</v>
      </c>
      <c r="AA79" t="s">
        <v>192</v>
      </c>
      <c r="AB79" t="s">
        <v>74</v>
      </c>
      <c r="AC79" t="s">
        <v>193</v>
      </c>
      <c r="AD79">
        <v>36</v>
      </c>
      <c r="AE79" t="s">
        <v>27</v>
      </c>
      <c r="AF79" t="s">
        <v>28</v>
      </c>
      <c r="AG79" t="s">
        <v>274</v>
      </c>
      <c r="AH79">
        <v>1627</v>
      </c>
    </row>
    <row r="80" spans="24:34" x14ac:dyDescent="0.25">
      <c r="X80" t="s">
        <v>296</v>
      </c>
      <c r="Y80">
        <v>15</v>
      </c>
      <c r="Z80">
        <v>44</v>
      </c>
      <c r="AA80" t="s">
        <v>194</v>
      </c>
      <c r="AB80" t="s">
        <v>37</v>
      </c>
      <c r="AC80" t="s">
        <v>195</v>
      </c>
      <c r="AD80">
        <v>39</v>
      </c>
      <c r="AE80" t="s">
        <v>27</v>
      </c>
      <c r="AF80" t="s">
        <v>28</v>
      </c>
      <c r="AG80" t="s">
        <v>274</v>
      </c>
      <c r="AH80">
        <v>1636</v>
      </c>
    </row>
    <row r="81" spans="24:34" x14ac:dyDescent="0.25">
      <c r="X81" t="s">
        <v>296</v>
      </c>
      <c r="Y81">
        <v>16</v>
      </c>
      <c r="Z81">
        <v>58</v>
      </c>
      <c r="AA81" t="s">
        <v>196</v>
      </c>
      <c r="AB81" t="s">
        <v>47</v>
      </c>
      <c r="AC81" t="s">
        <v>197</v>
      </c>
      <c r="AD81">
        <v>40</v>
      </c>
      <c r="AE81" t="s">
        <v>27</v>
      </c>
      <c r="AF81" t="s">
        <v>28</v>
      </c>
      <c r="AG81" t="s">
        <v>274</v>
      </c>
      <c r="AH81">
        <v>1637</v>
      </c>
    </row>
    <row r="82" spans="24:34" x14ac:dyDescent="0.25">
      <c r="X82" t="s">
        <v>296</v>
      </c>
      <c r="Y82">
        <v>17</v>
      </c>
      <c r="Z82">
        <v>48</v>
      </c>
      <c r="AA82" t="s">
        <v>198</v>
      </c>
      <c r="AB82" t="s">
        <v>69</v>
      </c>
      <c r="AC82" t="s">
        <v>199</v>
      </c>
      <c r="AD82">
        <v>41</v>
      </c>
      <c r="AE82" t="s">
        <v>27</v>
      </c>
      <c r="AF82" t="s">
        <v>28</v>
      </c>
      <c r="AG82" t="s">
        <v>274</v>
      </c>
      <c r="AH82">
        <v>1638</v>
      </c>
    </row>
    <row r="83" spans="24:34" x14ac:dyDescent="0.25">
      <c r="X83" t="s">
        <v>296</v>
      </c>
      <c r="Y83">
        <v>18</v>
      </c>
      <c r="Z83">
        <v>60</v>
      </c>
      <c r="AA83" t="s">
        <v>200</v>
      </c>
      <c r="AB83" t="s">
        <v>47</v>
      </c>
      <c r="AC83" t="s">
        <v>138</v>
      </c>
      <c r="AD83">
        <v>45</v>
      </c>
      <c r="AE83" t="s">
        <v>27</v>
      </c>
      <c r="AF83" t="s">
        <v>28</v>
      </c>
      <c r="AG83" t="s">
        <v>274</v>
      </c>
      <c r="AH83">
        <v>1656</v>
      </c>
    </row>
    <row r="84" spans="24:34" x14ac:dyDescent="0.25">
      <c r="X84" t="s">
        <v>296</v>
      </c>
      <c r="Y84">
        <v>19</v>
      </c>
      <c r="Z84">
        <v>43</v>
      </c>
      <c r="AA84" t="s">
        <v>201</v>
      </c>
      <c r="AB84" t="s">
        <v>37</v>
      </c>
      <c r="AC84" t="s">
        <v>202</v>
      </c>
      <c r="AD84">
        <v>50</v>
      </c>
      <c r="AE84" t="s">
        <v>27</v>
      </c>
      <c r="AF84" t="s">
        <v>28</v>
      </c>
      <c r="AG84" t="s">
        <v>274</v>
      </c>
      <c r="AH84">
        <v>1684</v>
      </c>
    </row>
    <row r="85" spans="24:34" x14ac:dyDescent="0.25">
      <c r="X85" t="s">
        <v>296</v>
      </c>
      <c r="Y85">
        <v>20</v>
      </c>
      <c r="Z85">
        <v>42</v>
      </c>
      <c r="AA85" t="s">
        <v>203</v>
      </c>
      <c r="AB85" t="s">
        <v>37</v>
      </c>
      <c r="AC85" t="s">
        <v>204</v>
      </c>
      <c r="AD85">
        <v>52</v>
      </c>
      <c r="AE85" t="s">
        <v>27</v>
      </c>
      <c r="AF85" t="s">
        <v>28</v>
      </c>
      <c r="AG85" t="s">
        <v>274</v>
      </c>
      <c r="AH85">
        <v>1701</v>
      </c>
    </row>
    <row r="86" spans="24:34" x14ac:dyDescent="0.25">
      <c r="X86" t="s">
        <v>296</v>
      </c>
      <c r="Y86">
        <v>21</v>
      </c>
      <c r="Z86">
        <v>49</v>
      </c>
      <c r="AA86" t="s">
        <v>205</v>
      </c>
      <c r="AB86" t="s">
        <v>69</v>
      </c>
      <c r="AC86" t="s">
        <v>206</v>
      </c>
      <c r="AD86">
        <v>54</v>
      </c>
      <c r="AE86" t="s">
        <v>27</v>
      </c>
      <c r="AF86" t="s">
        <v>28</v>
      </c>
      <c r="AG86" t="s">
        <v>274</v>
      </c>
      <c r="AH86">
        <v>1704</v>
      </c>
    </row>
    <row r="87" spans="24:34" x14ac:dyDescent="0.25">
      <c r="X87" t="s">
        <v>296</v>
      </c>
      <c r="Y87">
        <v>22</v>
      </c>
      <c r="Z87">
        <v>66</v>
      </c>
      <c r="AA87" t="s">
        <v>207</v>
      </c>
      <c r="AB87" t="s">
        <v>50</v>
      </c>
      <c r="AC87" t="s">
        <v>208</v>
      </c>
      <c r="AD87">
        <v>55</v>
      </c>
      <c r="AE87" t="s">
        <v>27</v>
      </c>
      <c r="AF87" t="s">
        <v>28</v>
      </c>
      <c r="AG87" t="s">
        <v>274</v>
      </c>
      <c r="AH87">
        <v>1706</v>
      </c>
    </row>
    <row r="88" spans="24:34" x14ac:dyDescent="0.25">
      <c r="X88" t="s">
        <v>296</v>
      </c>
      <c r="Y88">
        <v>23</v>
      </c>
      <c r="Z88">
        <v>65</v>
      </c>
      <c r="AA88" t="s">
        <v>209</v>
      </c>
      <c r="AB88" t="s">
        <v>50</v>
      </c>
      <c r="AC88" t="s">
        <v>210</v>
      </c>
      <c r="AD88">
        <v>58</v>
      </c>
      <c r="AE88" t="s">
        <v>27</v>
      </c>
      <c r="AF88" t="s">
        <v>28</v>
      </c>
      <c r="AG88" t="s">
        <v>274</v>
      </c>
      <c r="AH88">
        <v>1712</v>
      </c>
    </row>
    <row r="89" spans="24:34" x14ac:dyDescent="0.25">
      <c r="X89" t="s">
        <v>296</v>
      </c>
      <c r="Y89">
        <v>24</v>
      </c>
      <c r="Z89">
        <v>53</v>
      </c>
      <c r="AA89" t="s">
        <v>211</v>
      </c>
      <c r="AB89" t="s">
        <v>44</v>
      </c>
      <c r="AC89" t="s">
        <v>212</v>
      </c>
      <c r="AD89">
        <v>60</v>
      </c>
      <c r="AE89" t="s">
        <v>27</v>
      </c>
      <c r="AF89" t="s">
        <v>28</v>
      </c>
      <c r="AG89" t="s">
        <v>274</v>
      </c>
      <c r="AH89">
        <v>1728</v>
      </c>
    </row>
    <row r="90" spans="24:34" x14ac:dyDescent="0.25">
      <c r="X90" t="s">
        <v>296</v>
      </c>
      <c r="Y90">
        <v>25</v>
      </c>
      <c r="Z90">
        <v>57</v>
      </c>
      <c r="AA90" t="s">
        <v>213</v>
      </c>
      <c r="AB90" t="s">
        <v>214</v>
      </c>
      <c r="AC90" t="s">
        <v>215</v>
      </c>
      <c r="AD90">
        <v>62</v>
      </c>
      <c r="AE90" t="s">
        <v>27</v>
      </c>
      <c r="AF90" t="s">
        <v>28</v>
      </c>
      <c r="AG90" t="s">
        <v>274</v>
      </c>
      <c r="AH90">
        <v>1763</v>
      </c>
    </row>
    <row r="91" spans="24:34" x14ac:dyDescent="0.25">
      <c r="X91" t="s">
        <v>296</v>
      </c>
      <c r="Y91">
        <v>26</v>
      </c>
      <c r="Z91">
        <v>56</v>
      </c>
      <c r="AA91" t="s">
        <v>216</v>
      </c>
      <c r="AB91" t="s">
        <v>134</v>
      </c>
      <c r="AC91" t="s">
        <v>217</v>
      </c>
      <c r="AD91">
        <v>67</v>
      </c>
      <c r="AE91" t="s">
        <v>27</v>
      </c>
      <c r="AF91" t="s">
        <v>28</v>
      </c>
      <c r="AG91" t="s">
        <v>274</v>
      </c>
      <c r="AH91">
        <v>1790</v>
      </c>
    </row>
    <row r="92" spans="24:34" x14ac:dyDescent="0.25">
      <c r="X92" t="s">
        <v>296</v>
      </c>
      <c r="Y92">
        <v>27</v>
      </c>
      <c r="Z92">
        <v>52</v>
      </c>
      <c r="AA92" t="s">
        <v>218</v>
      </c>
      <c r="AB92" t="s">
        <v>44</v>
      </c>
      <c r="AC92" t="s">
        <v>219</v>
      </c>
      <c r="AD92">
        <v>71</v>
      </c>
      <c r="AE92" t="s">
        <v>27</v>
      </c>
      <c r="AF92" t="s">
        <v>28</v>
      </c>
      <c r="AG92" t="s">
        <v>274</v>
      </c>
      <c r="AH92">
        <v>1804</v>
      </c>
    </row>
    <row r="93" spans="24:34" x14ac:dyDescent="0.25">
      <c r="X93" t="s">
        <v>296</v>
      </c>
      <c r="Y93">
        <v>28</v>
      </c>
      <c r="Z93">
        <v>68</v>
      </c>
      <c r="AA93" t="s">
        <v>220</v>
      </c>
      <c r="AB93" t="s">
        <v>50</v>
      </c>
      <c r="AC93" t="s">
        <v>221</v>
      </c>
      <c r="AD93">
        <v>72</v>
      </c>
      <c r="AE93" t="s">
        <v>27</v>
      </c>
      <c r="AF93" t="s">
        <v>28</v>
      </c>
      <c r="AG93" t="s">
        <v>274</v>
      </c>
      <c r="AH93">
        <v>1809</v>
      </c>
    </row>
    <row r="94" spans="24:34" x14ac:dyDescent="0.25">
      <c r="X94" t="s">
        <v>296</v>
      </c>
      <c r="Y94">
        <v>29</v>
      </c>
      <c r="Z94">
        <v>72</v>
      </c>
      <c r="AA94" t="s">
        <v>222</v>
      </c>
      <c r="AB94" t="s">
        <v>50</v>
      </c>
      <c r="AC94" t="s">
        <v>223</v>
      </c>
      <c r="AD94">
        <v>77</v>
      </c>
      <c r="AE94" t="s">
        <v>27</v>
      </c>
      <c r="AF94" t="s">
        <v>28</v>
      </c>
      <c r="AG94" t="s">
        <v>274</v>
      </c>
      <c r="AH94">
        <v>1865</v>
      </c>
    </row>
    <row r="95" spans="24:34" x14ac:dyDescent="0.25">
      <c r="X95" t="s">
        <v>296</v>
      </c>
      <c r="Y95">
        <v>30</v>
      </c>
      <c r="Z95">
        <v>70</v>
      </c>
      <c r="AA95" t="s">
        <v>224</v>
      </c>
      <c r="AB95" t="s">
        <v>50</v>
      </c>
      <c r="AC95" t="s">
        <v>225</v>
      </c>
      <c r="AD95">
        <v>91</v>
      </c>
      <c r="AE95" t="s">
        <v>27</v>
      </c>
      <c r="AF95" t="s">
        <v>28</v>
      </c>
      <c r="AG95" t="s">
        <v>274</v>
      </c>
      <c r="AH95">
        <v>2045</v>
      </c>
    </row>
    <row r="96" spans="24:34" x14ac:dyDescent="0.25">
      <c r="X96" t="s">
        <v>296</v>
      </c>
      <c r="Z96">
        <v>45</v>
      </c>
      <c r="AA96" t="s">
        <v>226</v>
      </c>
      <c r="AB96" t="s">
        <v>37</v>
      </c>
      <c r="AE96" t="s">
        <v>58</v>
      </c>
      <c r="AF96" t="s">
        <v>28</v>
      </c>
      <c r="AG96" t="s">
        <v>274</v>
      </c>
    </row>
    <row r="97" spans="24:34" x14ac:dyDescent="0.25">
      <c r="X97" t="s">
        <v>296</v>
      </c>
      <c r="Z97">
        <v>73</v>
      </c>
      <c r="AA97" t="s">
        <v>227</v>
      </c>
      <c r="AB97" t="s">
        <v>50</v>
      </c>
      <c r="AE97" t="s">
        <v>58</v>
      </c>
      <c r="AF97" t="s">
        <v>28</v>
      </c>
      <c r="AG97" t="s">
        <v>274</v>
      </c>
    </row>
    <row r="98" spans="24:34" x14ac:dyDescent="0.25">
      <c r="X98" t="s">
        <v>296</v>
      </c>
      <c r="Z98">
        <v>55</v>
      </c>
      <c r="AA98" t="s">
        <v>228</v>
      </c>
      <c r="AB98" t="s">
        <v>123</v>
      </c>
      <c r="AC98" t="s">
        <v>229</v>
      </c>
      <c r="AE98" t="s">
        <v>61</v>
      </c>
      <c r="AF98" t="s">
        <v>28</v>
      </c>
      <c r="AG98" t="s">
        <v>274</v>
      </c>
      <c r="AH98">
        <v>1548</v>
      </c>
    </row>
    <row r="99" spans="24:34" x14ac:dyDescent="0.25">
      <c r="X99" t="s">
        <v>297</v>
      </c>
      <c r="Y99">
        <v>1</v>
      </c>
      <c r="Z99">
        <v>106</v>
      </c>
      <c r="AA99" t="s">
        <v>231</v>
      </c>
      <c r="AB99" t="s">
        <v>69</v>
      </c>
      <c r="AC99" t="s">
        <v>42</v>
      </c>
      <c r="AD99">
        <v>28</v>
      </c>
      <c r="AE99" t="s">
        <v>27</v>
      </c>
      <c r="AF99" t="s">
        <v>28</v>
      </c>
      <c r="AG99" t="s">
        <v>299</v>
      </c>
      <c r="AH99">
        <v>1610</v>
      </c>
    </row>
    <row r="100" spans="24:34" x14ac:dyDescent="0.25">
      <c r="X100" t="s">
        <v>297</v>
      </c>
      <c r="Y100">
        <v>2</v>
      </c>
      <c r="Z100">
        <v>101</v>
      </c>
      <c r="AA100" t="s">
        <v>232</v>
      </c>
      <c r="AB100" t="s">
        <v>69</v>
      </c>
      <c r="AC100" t="s">
        <v>233</v>
      </c>
      <c r="AD100">
        <v>47</v>
      </c>
      <c r="AE100" t="s">
        <v>27</v>
      </c>
      <c r="AF100" t="s">
        <v>28</v>
      </c>
      <c r="AG100" t="s">
        <v>299</v>
      </c>
      <c r="AH100">
        <v>1673</v>
      </c>
    </row>
    <row r="101" spans="24:34" x14ac:dyDescent="0.25">
      <c r="X101" t="s">
        <v>297</v>
      </c>
      <c r="Y101">
        <v>3</v>
      </c>
      <c r="Z101">
        <v>102</v>
      </c>
      <c r="AA101" t="s">
        <v>234</v>
      </c>
      <c r="AB101" t="s">
        <v>69</v>
      </c>
      <c r="AC101" t="s">
        <v>235</v>
      </c>
      <c r="AD101">
        <v>53</v>
      </c>
      <c r="AE101" t="s">
        <v>27</v>
      </c>
      <c r="AF101" t="s">
        <v>28</v>
      </c>
      <c r="AG101" t="s">
        <v>299</v>
      </c>
      <c r="AH101">
        <v>1702</v>
      </c>
    </row>
    <row r="102" spans="24:34" x14ac:dyDescent="0.25">
      <c r="X102" t="s">
        <v>297</v>
      </c>
      <c r="Y102">
        <v>4</v>
      </c>
      <c r="Z102">
        <v>116</v>
      </c>
      <c r="AA102" t="s">
        <v>236</v>
      </c>
      <c r="AB102" t="s">
        <v>47</v>
      </c>
      <c r="AC102" t="s">
        <v>237</v>
      </c>
      <c r="AD102">
        <v>56</v>
      </c>
      <c r="AE102" t="s">
        <v>27</v>
      </c>
      <c r="AF102" t="s">
        <v>28</v>
      </c>
      <c r="AG102" t="s">
        <v>299</v>
      </c>
      <c r="AH102">
        <v>1707</v>
      </c>
    </row>
    <row r="103" spans="24:34" x14ac:dyDescent="0.25">
      <c r="X103" t="s">
        <v>297</v>
      </c>
      <c r="Y103">
        <v>5</v>
      </c>
      <c r="Z103">
        <v>107</v>
      </c>
      <c r="AA103" t="s">
        <v>238</v>
      </c>
      <c r="AB103" t="s">
        <v>69</v>
      </c>
      <c r="AC103" t="s">
        <v>64</v>
      </c>
      <c r="AD103">
        <v>65</v>
      </c>
      <c r="AE103" t="s">
        <v>27</v>
      </c>
      <c r="AF103" t="s">
        <v>28</v>
      </c>
      <c r="AG103" t="s">
        <v>299</v>
      </c>
      <c r="AH103">
        <v>1783</v>
      </c>
    </row>
    <row r="104" spans="24:34" x14ac:dyDescent="0.25">
      <c r="X104" t="s">
        <v>297</v>
      </c>
      <c r="Y104">
        <v>6</v>
      </c>
      <c r="Z104">
        <v>117</v>
      </c>
      <c r="AA104" t="s">
        <v>239</v>
      </c>
      <c r="AB104" t="s">
        <v>50</v>
      </c>
      <c r="AC104" t="s">
        <v>240</v>
      </c>
      <c r="AD104">
        <v>74</v>
      </c>
      <c r="AE104" t="s">
        <v>27</v>
      </c>
      <c r="AF104" t="s">
        <v>28</v>
      </c>
      <c r="AG104" t="s">
        <v>299</v>
      </c>
      <c r="AH104">
        <v>1829</v>
      </c>
    </row>
    <row r="105" spans="24:34" x14ac:dyDescent="0.25">
      <c r="X105" t="s">
        <v>297</v>
      </c>
      <c r="Y105">
        <v>7</v>
      </c>
      <c r="Z105">
        <v>99</v>
      </c>
      <c r="AA105" t="s">
        <v>241</v>
      </c>
      <c r="AB105" t="s">
        <v>66</v>
      </c>
      <c r="AC105" t="s">
        <v>242</v>
      </c>
      <c r="AD105">
        <v>81</v>
      </c>
      <c r="AE105" t="s">
        <v>27</v>
      </c>
      <c r="AF105" t="s">
        <v>28</v>
      </c>
      <c r="AG105" t="s">
        <v>299</v>
      </c>
      <c r="AH105">
        <v>1878</v>
      </c>
    </row>
    <row r="106" spans="24:34" x14ac:dyDescent="0.25">
      <c r="X106" t="s">
        <v>297</v>
      </c>
      <c r="Y106">
        <v>8</v>
      </c>
      <c r="Z106">
        <v>104</v>
      </c>
      <c r="AA106" t="s">
        <v>243</v>
      </c>
      <c r="AB106" t="s">
        <v>69</v>
      </c>
      <c r="AC106" t="s">
        <v>244</v>
      </c>
      <c r="AD106">
        <v>82</v>
      </c>
      <c r="AE106" t="s">
        <v>27</v>
      </c>
      <c r="AF106" t="s">
        <v>28</v>
      </c>
      <c r="AG106" t="s">
        <v>299</v>
      </c>
      <c r="AH106">
        <v>1880</v>
      </c>
    </row>
    <row r="107" spans="24:34" x14ac:dyDescent="0.25">
      <c r="X107" t="s">
        <v>297</v>
      </c>
      <c r="Y107">
        <v>9</v>
      </c>
      <c r="Z107">
        <v>105</v>
      </c>
      <c r="AA107" t="s">
        <v>245</v>
      </c>
      <c r="AB107" t="s">
        <v>69</v>
      </c>
      <c r="AC107" t="s">
        <v>246</v>
      </c>
      <c r="AD107">
        <v>86</v>
      </c>
      <c r="AE107" t="s">
        <v>27</v>
      </c>
      <c r="AF107" t="s">
        <v>28</v>
      </c>
      <c r="AG107" t="s">
        <v>299</v>
      </c>
      <c r="AH107">
        <v>1912</v>
      </c>
    </row>
    <row r="108" spans="24:34" x14ac:dyDescent="0.25">
      <c r="X108" t="s">
        <v>297</v>
      </c>
      <c r="Y108">
        <v>10</v>
      </c>
      <c r="Z108">
        <v>100</v>
      </c>
      <c r="AA108" t="s">
        <v>247</v>
      </c>
      <c r="AB108" t="s">
        <v>66</v>
      </c>
      <c r="AC108" t="s">
        <v>248</v>
      </c>
      <c r="AD108">
        <v>93</v>
      </c>
      <c r="AE108" t="s">
        <v>27</v>
      </c>
      <c r="AF108" t="s">
        <v>28</v>
      </c>
      <c r="AG108" t="s">
        <v>299</v>
      </c>
      <c r="AH108">
        <v>2066</v>
      </c>
    </row>
    <row r="109" spans="24:34" x14ac:dyDescent="0.25">
      <c r="X109" t="s">
        <v>297</v>
      </c>
      <c r="Y109">
        <v>11</v>
      </c>
      <c r="Z109">
        <v>109</v>
      </c>
      <c r="AA109" t="s">
        <v>249</v>
      </c>
      <c r="AB109" t="s">
        <v>44</v>
      </c>
      <c r="AC109" t="s">
        <v>250</v>
      </c>
      <c r="AD109">
        <v>94</v>
      </c>
      <c r="AE109" t="s">
        <v>27</v>
      </c>
      <c r="AF109" t="s">
        <v>28</v>
      </c>
      <c r="AG109" t="s">
        <v>299</v>
      </c>
      <c r="AH109">
        <v>2078</v>
      </c>
    </row>
    <row r="110" spans="24:34" x14ac:dyDescent="0.25">
      <c r="X110" t="s">
        <v>297</v>
      </c>
      <c r="Y110">
        <v>12</v>
      </c>
      <c r="Z110">
        <v>118</v>
      </c>
      <c r="AA110" t="s">
        <v>251</v>
      </c>
      <c r="AB110" t="s">
        <v>50</v>
      </c>
      <c r="AC110" t="s">
        <v>252</v>
      </c>
      <c r="AD110">
        <v>95</v>
      </c>
      <c r="AE110" t="s">
        <v>27</v>
      </c>
      <c r="AF110" t="s">
        <v>28</v>
      </c>
      <c r="AG110" t="s">
        <v>299</v>
      </c>
      <c r="AH110">
        <v>2099</v>
      </c>
    </row>
    <row r="111" spans="24:34" x14ac:dyDescent="0.25">
      <c r="X111" t="s">
        <v>297</v>
      </c>
      <c r="Y111">
        <v>13</v>
      </c>
      <c r="Z111">
        <v>108</v>
      </c>
      <c r="AA111" t="s">
        <v>253</v>
      </c>
      <c r="AB111" t="s">
        <v>44</v>
      </c>
      <c r="AC111" t="s">
        <v>254</v>
      </c>
      <c r="AD111">
        <v>97</v>
      </c>
      <c r="AE111" t="s">
        <v>27</v>
      </c>
      <c r="AF111" t="s">
        <v>28</v>
      </c>
      <c r="AG111" t="s">
        <v>299</v>
      </c>
      <c r="AH111">
        <v>2127</v>
      </c>
    </row>
    <row r="112" spans="24:34" x14ac:dyDescent="0.25">
      <c r="X112" t="s">
        <v>297</v>
      </c>
      <c r="Y112">
        <v>14</v>
      </c>
      <c r="Z112">
        <v>110</v>
      </c>
      <c r="AA112" t="s">
        <v>255</v>
      </c>
      <c r="AB112" t="s">
        <v>44</v>
      </c>
      <c r="AC112" t="s">
        <v>256</v>
      </c>
      <c r="AD112">
        <v>98</v>
      </c>
      <c r="AE112" t="s">
        <v>27</v>
      </c>
      <c r="AF112" t="s">
        <v>28</v>
      </c>
      <c r="AG112" t="s">
        <v>299</v>
      </c>
      <c r="AH112">
        <v>2129</v>
      </c>
    </row>
    <row r="113" spans="24:34" x14ac:dyDescent="0.25">
      <c r="X113" t="s">
        <v>297</v>
      </c>
      <c r="Y113">
        <v>15</v>
      </c>
      <c r="Z113">
        <v>114</v>
      </c>
      <c r="AA113" t="s">
        <v>257</v>
      </c>
      <c r="AB113" t="s">
        <v>134</v>
      </c>
      <c r="AC113" t="s">
        <v>258</v>
      </c>
      <c r="AD113">
        <v>100</v>
      </c>
      <c r="AE113" t="s">
        <v>27</v>
      </c>
      <c r="AF113" t="s">
        <v>28</v>
      </c>
      <c r="AG113" t="s">
        <v>299</v>
      </c>
      <c r="AH113">
        <v>2257</v>
      </c>
    </row>
    <row r="114" spans="24:34" x14ac:dyDescent="0.25">
      <c r="X114" t="s">
        <v>297</v>
      </c>
      <c r="Y114">
        <v>16</v>
      </c>
      <c r="Z114">
        <v>115</v>
      </c>
      <c r="AA114" t="s">
        <v>259</v>
      </c>
      <c r="AB114" t="s">
        <v>55</v>
      </c>
      <c r="AC114" t="s">
        <v>260</v>
      </c>
      <c r="AD114">
        <v>103</v>
      </c>
      <c r="AE114" t="s">
        <v>27</v>
      </c>
      <c r="AF114" t="s">
        <v>28</v>
      </c>
      <c r="AG114" t="s">
        <v>299</v>
      </c>
      <c r="AH114">
        <v>2432</v>
      </c>
    </row>
    <row r="115" spans="24:34" x14ac:dyDescent="0.25">
      <c r="X115" t="s">
        <v>297</v>
      </c>
      <c r="Z115">
        <v>113</v>
      </c>
      <c r="AA115" t="s">
        <v>261</v>
      </c>
      <c r="AB115" t="s">
        <v>134</v>
      </c>
      <c r="AE115" t="s">
        <v>58</v>
      </c>
      <c r="AF115" t="s">
        <v>28</v>
      </c>
      <c r="AG115" t="s">
        <v>299</v>
      </c>
    </row>
    <row r="116" spans="24:34" x14ac:dyDescent="0.25">
      <c r="X116" t="s">
        <v>297</v>
      </c>
      <c r="Z116">
        <v>111</v>
      </c>
      <c r="AA116" t="s">
        <v>262</v>
      </c>
      <c r="AB116" t="s">
        <v>134</v>
      </c>
      <c r="AE116" t="s">
        <v>58</v>
      </c>
      <c r="AF116" t="s">
        <v>28</v>
      </c>
      <c r="AG116" t="s">
        <v>299</v>
      </c>
    </row>
    <row r="117" spans="24:34" x14ac:dyDescent="0.25">
      <c r="X117" t="s">
        <v>297</v>
      </c>
      <c r="Z117">
        <v>112</v>
      </c>
      <c r="AA117" t="s">
        <v>263</v>
      </c>
      <c r="AB117" t="s">
        <v>134</v>
      </c>
      <c r="AE117" t="s">
        <v>58</v>
      </c>
      <c r="AF117" t="s">
        <v>28</v>
      </c>
      <c r="AG117" t="s">
        <v>299</v>
      </c>
    </row>
    <row r="118" spans="24:34" x14ac:dyDescent="0.25">
      <c r="X118" t="s">
        <v>297</v>
      </c>
      <c r="Z118">
        <v>98</v>
      </c>
      <c r="AA118" t="s">
        <v>264</v>
      </c>
      <c r="AB118" t="s">
        <v>37</v>
      </c>
      <c r="AE118" t="s">
        <v>58</v>
      </c>
      <c r="AF118" t="s">
        <v>28</v>
      </c>
      <c r="AG118" t="s">
        <v>299</v>
      </c>
    </row>
    <row r="119" spans="24:34" x14ac:dyDescent="0.25">
      <c r="X119" t="s">
        <v>297</v>
      </c>
      <c r="Z119">
        <v>103</v>
      </c>
      <c r="AA119" t="s">
        <v>265</v>
      </c>
      <c r="AB119" t="s">
        <v>69</v>
      </c>
      <c r="AE119" t="s">
        <v>135</v>
      </c>
      <c r="AF119" t="s">
        <v>28</v>
      </c>
      <c r="AG119" t="s">
        <v>299</v>
      </c>
    </row>
  </sheetData>
  <mergeCells count="20">
    <mergeCell ref="A1:N2"/>
    <mergeCell ref="A3:N3"/>
    <mergeCell ref="A5:B5"/>
    <mergeCell ref="A6:B7"/>
    <mergeCell ref="C5:D5"/>
    <mergeCell ref="C6:D7"/>
    <mergeCell ref="E5:F5"/>
    <mergeCell ref="E6:F7"/>
    <mergeCell ref="G5:H5"/>
    <mergeCell ref="G6:H7"/>
    <mergeCell ref="I5:J5"/>
    <mergeCell ref="I6:J7"/>
    <mergeCell ref="K5:N5"/>
    <mergeCell ref="K6:N7"/>
    <mergeCell ref="A39:F39"/>
    <mergeCell ref="A9:H9"/>
    <mergeCell ref="J9:N9"/>
    <mergeCell ref="J16:N16"/>
    <mergeCell ref="A20:H20"/>
    <mergeCell ref="H30:N30"/>
  </mergeCells>
  <conditionalFormatting sqref="F22:F36">
    <cfRule type="dataBar" priority="2">
      <dataBar>
        <cfvo type="min"/>
        <cfvo type="max"/>
        <color rgb="FFA02B93"/>
      </dataBar>
    </cfRule>
    <cfRule type="dataBar" priority="3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{730D0C81-ACD4-3535-6B98-4E667239B605}</x14:id>
        </ext>
      </extLst>
    </cfRule>
  </conditionalFormatting>
  <conditionalFormatting sqref="H11:H16">
    <cfRule type="colorScale" priority="1">
      <colorScale>
        <cfvo type="min"/>
        <cfvo type="percentile" val="50"/>
        <cfvo type="max"/>
        <color rgb="FFFDE2E2"/>
        <color rgb="FFFFF2CC"/>
        <color rgb="FFD9EAD3"/>
      </colorScale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0D0C81-ACD4-3535-6B98-4E667239B605}">
            <x14:dataBar>
              <x14:cfvo type="min"/>
              <x14:cfvo type="max"/>
              <x14:negativeFillColor auto="1"/>
              <x14:axisColor auto="1"/>
            </x14:dataBar>
          </x14:cfRule>
          <xm:sqref>F22:F36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Resultados</vt:lpstr>
      <vt:lpstr>Clubs</vt:lpstr>
      <vt:lpstr>Informes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 Figueroa</dc:creator>
  <cp:lastModifiedBy>FEGATRI DEPORTE</cp:lastModifiedBy>
  <dcterms:created xsi:type="dcterms:W3CDTF">2026-09-06T19:52:26Z</dcterms:created>
  <dcterms:modified xsi:type="dcterms:W3CDTF">2026-09-07T17:03:25Z</dcterms:modified>
</cp:coreProperties>
</file>